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EEBCEB74-0916-4082-873A-51CAA2D5B6DB}" xr6:coauthVersionLast="36" xr6:coauthVersionMax="36" xr10:uidLastSave="{00000000-0000-0000-0000-000000000000}"/>
  <bookViews>
    <workbookView xWindow="0" yWindow="0" windowWidth="25200" windowHeight="11760" xr2:uid="{F1D39560-FE02-4981-B0B9-C3F5AD283057}"/>
  </bookViews>
  <sheets>
    <sheet name="EAPED COG" sheetId="1" r:id="rId1"/>
  </sheets>
  <externalReferences>
    <externalReference r:id="rId2"/>
  </externalReferences>
  <definedNames>
    <definedName name="_xlnm.Print_Area" localSheetId="0">'EAPED COG'!$A$1:$H$167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49" i="1"/>
  <c r="H149" i="1" s="1"/>
  <c r="E148" i="1"/>
  <c r="H148" i="1" s="1"/>
  <c r="E147" i="1"/>
  <c r="H147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6" i="1"/>
  <c r="H136" i="1" s="1"/>
  <c r="E135" i="1"/>
  <c r="H135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H67" i="1"/>
  <c r="E67" i="1"/>
  <c r="E66" i="1"/>
  <c r="H66" i="1" s="1"/>
  <c r="E65" i="1"/>
  <c r="H65" i="1" s="1"/>
  <c r="E64" i="1"/>
  <c r="H64" i="1" s="1"/>
  <c r="E63" i="1"/>
  <c r="H63" i="1" s="1"/>
  <c r="E61" i="1"/>
  <c r="E60" i="1"/>
  <c r="H60" i="1" s="1"/>
  <c r="E59" i="1"/>
  <c r="H59" i="1" s="1"/>
  <c r="G58" i="1"/>
  <c r="F58" i="1"/>
  <c r="D58" i="1"/>
  <c r="C58" i="1"/>
  <c r="E57" i="1"/>
  <c r="E56" i="1"/>
  <c r="H56" i="1" s="1"/>
  <c r="E55" i="1"/>
  <c r="H55" i="1" s="1"/>
  <c r="E54" i="1"/>
  <c r="E53" i="1"/>
  <c r="H53" i="1" s="1"/>
  <c r="E52" i="1"/>
  <c r="H52" i="1" s="1"/>
  <c r="E51" i="1"/>
  <c r="E50" i="1"/>
  <c r="H50" i="1" s="1"/>
  <c r="E49" i="1"/>
  <c r="H49" i="1" s="1"/>
  <c r="G48" i="1"/>
  <c r="F48" i="1"/>
  <c r="D48" i="1"/>
  <c r="C48" i="1"/>
  <c r="E47" i="1"/>
  <c r="E46" i="1"/>
  <c r="H46" i="1" s="1"/>
  <c r="E45" i="1"/>
  <c r="H45" i="1" s="1"/>
  <c r="E44" i="1"/>
  <c r="E43" i="1"/>
  <c r="H43" i="1" s="1"/>
  <c r="E42" i="1"/>
  <c r="H42" i="1" s="1"/>
  <c r="E41" i="1"/>
  <c r="E40" i="1"/>
  <c r="H40" i="1" s="1"/>
  <c r="E39" i="1"/>
  <c r="H39" i="1" s="1"/>
  <c r="G38" i="1"/>
  <c r="F38" i="1"/>
  <c r="D38" i="1"/>
  <c r="C38" i="1"/>
  <c r="E37" i="1"/>
  <c r="E36" i="1"/>
  <c r="H36" i="1" s="1"/>
  <c r="E35" i="1"/>
  <c r="H35" i="1" s="1"/>
  <c r="E34" i="1"/>
  <c r="E33" i="1"/>
  <c r="H33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G18" i="1"/>
  <c r="F18" i="1"/>
  <c r="D18" i="1"/>
  <c r="C18" i="1"/>
  <c r="E17" i="1"/>
  <c r="E16" i="1"/>
  <c r="E15" i="1"/>
  <c r="H15" i="1" s="1"/>
  <c r="E14" i="1"/>
  <c r="H14" i="1" s="1"/>
  <c r="E13" i="1"/>
  <c r="H13" i="1" s="1"/>
  <c r="E12" i="1"/>
  <c r="H12" i="1" s="1"/>
  <c r="E11" i="1"/>
  <c r="G10" i="1"/>
  <c r="F10" i="1"/>
  <c r="D10" i="1"/>
  <c r="D9" i="1" s="1"/>
  <c r="C10" i="1"/>
  <c r="A4" i="1"/>
  <c r="A1" i="1"/>
  <c r="E133" i="1" l="1"/>
  <c r="F84" i="1"/>
  <c r="C9" i="1"/>
  <c r="D84" i="1"/>
  <c r="D159" i="1" s="1"/>
  <c r="E103" i="1"/>
  <c r="F9" i="1"/>
  <c r="G9" i="1"/>
  <c r="G159" i="1" s="1"/>
  <c r="H133" i="1"/>
  <c r="E113" i="1"/>
  <c r="C84" i="1"/>
  <c r="C159" i="1" s="1"/>
  <c r="E93" i="1"/>
  <c r="E123" i="1"/>
  <c r="G84" i="1"/>
  <c r="H103" i="1"/>
  <c r="H113" i="1"/>
  <c r="H93" i="1"/>
  <c r="H123" i="1"/>
  <c r="H85" i="1"/>
  <c r="E10" i="1"/>
  <c r="H20" i="1"/>
  <c r="E85" i="1"/>
  <c r="H16" i="1"/>
  <c r="H11" i="1"/>
  <c r="H17" i="1"/>
  <c r="H21" i="1"/>
  <c r="H37" i="1"/>
  <c r="H41" i="1"/>
  <c r="H47" i="1"/>
  <c r="H51" i="1"/>
  <c r="H57" i="1"/>
  <c r="H61" i="1"/>
  <c r="E18" i="1"/>
  <c r="E28" i="1"/>
  <c r="E38" i="1"/>
  <c r="E48" i="1"/>
  <c r="E58" i="1"/>
  <c r="H34" i="1"/>
  <c r="H44" i="1"/>
  <c r="H54" i="1"/>
  <c r="H38" i="1" l="1"/>
  <c r="F159" i="1"/>
  <c r="E84" i="1"/>
  <c r="H10" i="1"/>
  <c r="H84" i="1"/>
  <c r="H18" i="1"/>
  <c r="H58" i="1"/>
  <c r="H28" i="1"/>
  <c r="H48" i="1"/>
  <c r="E9" i="1"/>
  <c r="H9" i="1" l="1"/>
  <c r="H159" i="1" s="1"/>
  <c r="E159" i="1"/>
</calcChain>
</file>

<file path=xl/sharedStrings.xml><?xml version="1.0" encoding="utf-8"?>
<sst xmlns="http://schemas.openxmlformats.org/spreadsheetml/2006/main" count="161" uniqueCount="88">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</sst>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right" vertical="top"/>
    </xf>
    <xf numFmtId="164" fontId="6" fillId="0" borderId="14" xfId="1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14" xfId="1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/>
    <xf numFmtId="0" fontId="0" fillId="0" borderId="0" xfId="0" applyFill="1"/>
    <xf numFmtId="164" fontId="5" fillId="0" borderId="14" xfId="1" applyNumberFormat="1" applyFont="1" applyBorder="1" applyAlignment="1">
      <alignment horizontal="right" vertical="top"/>
    </xf>
    <xf numFmtId="164" fontId="3" fillId="0" borderId="0" xfId="0" applyNumberFormat="1" applyFont="1"/>
    <xf numFmtId="164" fontId="0" fillId="0" borderId="0" xfId="0" applyNumberFormat="1"/>
    <xf numFmtId="37" fontId="6" fillId="0" borderId="0" xfId="1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Fill="1" applyBorder="1"/>
    <xf numFmtId="164" fontId="5" fillId="0" borderId="13" xfId="2" applyNumberFormat="1" applyFont="1" applyBorder="1" applyAlignment="1">
      <alignment horizontal="center" vertical="top"/>
    </xf>
    <xf numFmtId="164" fontId="5" fillId="3" borderId="13" xfId="2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CBF1328E-1827-4E18-BEA3-9565CBEC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9953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2895600</xdr:colOff>
      <xdr:row>166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14E174A-E97C-4DC3-9BB7-518210FE06BF}"/>
            </a:ext>
          </a:extLst>
        </xdr:cNvPr>
        <xdr:cNvSpPr txBox="1"/>
      </xdr:nvSpPr>
      <xdr:spPr>
        <a:xfrm>
          <a:off x="762000" y="31041975"/>
          <a:ext cx="2895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162</xdr:row>
      <xdr:rowOff>180975</xdr:rowOff>
    </xdr:from>
    <xdr:to>
      <xdr:col>1</xdr:col>
      <xdr:colOff>3181350</xdr:colOff>
      <xdr:row>162</xdr:row>
      <xdr:rowOff>180975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44EBC482-09F5-44F6-88EB-F88EF7BA523F}"/>
            </a:ext>
          </a:extLst>
        </xdr:cNvPr>
        <xdr:cNvCxnSpPr/>
      </xdr:nvCxnSpPr>
      <xdr:spPr>
        <a:xfrm>
          <a:off x="685800" y="31222950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162</xdr:row>
      <xdr:rowOff>0</xdr:rowOff>
    </xdr:from>
    <xdr:to>
      <xdr:col>7</xdr:col>
      <xdr:colOff>259773</xdr:colOff>
      <xdr:row>166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61FA260-8E90-4827-847F-5D3FC1F95DB0}"/>
            </a:ext>
          </a:extLst>
        </xdr:cNvPr>
        <xdr:cNvSpPr txBox="1"/>
      </xdr:nvSpPr>
      <xdr:spPr>
        <a:xfrm>
          <a:off x="7305675" y="31041975"/>
          <a:ext cx="2402898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162</xdr:row>
      <xdr:rowOff>180975</xdr:rowOff>
    </xdr:from>
    <xdr:to>
      <xdr:col>7</xdr:col>
      <xdr:colOff>533400</xdr:colOff>
      <xdr:row>163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F13E7DE-46B5-4D5D-A306-E8E4A15DD9DE}"/>
            </a:ext>
          </a:extLst>
        </xdr:cNvPr>
        <xdr:cNvCxnSpPr/>
      </xdr:nvCxnSpPr>
      <xdr:spPr>
        <a:xfrm flipV="1">
          <a:off x="7115175" y="31222950"/>
          <a:ext cx="2867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  <cell r="B3"/>
          <cell r="C3"/>
          <cell r="D3"/>
          <cell r="E3"/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C09C5-8165-4DDF-BFD4-7289747329D6}">
  <sheetPr>
    <tabColor rgb="FF00B0F0"/>
  </sheetPr>
  <dimension ref="A1:J174"/>
  <sheetViews>
    <sheetView tabSelected="1" zoomScaleNormal="100" workbookViewId="0">
      <selection activeCell="K154" sqref="K154"/>
    </sheetView>
  </sheetViews>
  <sheetFormatPr baseColWidth="10" defaultRowHeight="15" x14ac:dyDescent="0.25"/>
  <cols>
    <col min="2" max="2" width="56" bestFit="1" customWidth="1"/>
    <col min="3" max="3" width="14" customWidth="1"/>
    <col min="4" max="4" width="13.7109375" customWidth="1"/>
    <col min="5" max="5" width="14.42578125" customWidth="1"/>
    <col min="6" max="6" width="15.5703125" bestFit="1" customWidth="1"/>
    <col min="7" max="7" width="16.5703125" customWidth="1"/>
    <col min="8" max="8" width="15.7109375" customWidth="1"/>
    <col min="9" max="9" width="2.28515625" customWidth="1"/>
    <col min="10" max="10" width="11.42578125" style="17"/>
  </cols>
  <sheetData>
    <row r="1" spans="1:9" x14ac:dyDescent="0.25">
      <c r="A1" s="42" t="str">
        <f>+[1]IADOF!A1</f>
        <v>Universidad Autónoma de Baja California</v>
      </c>
      <c r="B1" s="43"/>
      <c r="C1" s="43"/>
      <c r="D1" s="43"/>
      <c r="E1" s="43"/>
      <c r="F1" s="43"/>
      <c r="G1" s="43"/>
      <c r="H1" s="44"/>
      <c r="I1" s="1"/>
    </row>
    <row r="2" spans="1:9" x14ac:dyDescent="0.25">
      <c r="A2" s="45" t="s">
        <v>0</v>
      </c>
      <c r="B2" s="46"/>
      <c r="C2" s="46"/>
      <c r="D2" s="46"/>
      <c r="E2" s="46"/>
      <c r="F2" s="46"/>
      <c r="G2" s="46"/>
      <c r="H2" s="47"/>
      <c r="I2" s="1"/>
    </row>
    <row r="3" spans="1:9" x14ac:dyDescent="0.25">
      <c r="A3" s="45" t="s">
        <v>1</v>
      </c>
      <c r="B3" s="46"/>
      <c r="C3" s="46"/>
      <c r="D3" s="46"/>
      <c r="E3" s="46"/>
      <c r="F3" s="46"/>
      <c r="G3" s="46"/>
      <c r="H3" s="47"/>
      <c r="I3" s="1"/>
    </row>
    <row r="4" spans="1:9" x14ac:dyDescent="0.25">
      <c r="A4" s="45" t="str">
        <f>+'[1]BALANCE P'!A3:E3</f>
        <v>Del 01 de Enero al 30 de junio del 2020</v>
      </c>
      <c r="B4" s="46"/>
      <c r="C4" s="46"/>
      <c r="D4" s="46"/>
      <c r="E4" s="46"/>
      <c r="F4" s="46"/>
      <c r="G4" s="46"/>
      <c r="H4" s="47"/>
      <c r="I4" s="1"/>
    </row>
    <row r="5" spans="1:9" x14ac:dyDescent="0.25">
      <c r="A5" s="45" t="s">
        <v>2</v>
      </c>
      <c r="B5" s="46"/>
      <c r="C5" s="46"/>
      <c r="D5" s="46"/>
      <c r="E5" s="46"/>
      <c r="F5" s="46"/>
      <c r="G5" s="46"/>
      <c r="H5" s="47"/>
      <c r="I5" s="1"/>
    </row>
    <row r="6" spans="1:9" ht="4.5" customHeight="1" thickBot="1" x14ac:dyDescent="0.3">
      <c r="A6" s="48"/>
      <c r="B6" s="49"/>
      <c r="C6" s="49"/>
      <c r="D6" s="49"/>
      <c r="E6" s="49"/>
      <c r="F6" s="49"/>
      <c r="G6" s="49"/>
      <c r="H6" s="50"/>
      <c r="I6" s="1"/>
    </row>
    <row r="7" spans="1:9" ht="15.75" thickBot="1" x14ac:dyDescent="0.3">
      <c r="A7" s="31" t="s">
        <v>3</v>
      </c>
      <c r="B7" s="32"/>
      <c r="C7" s="35" t="s">
        <v>4</v>
      </c>
      <c r="D7" s="36"/>
      <c r="E7" s="36"/>
      <c r="F7" s="36"/>
      <c r="G7" s="37"/>
      <c r="H7" s="38" t="s">
        <v>5</v>
      </c>
      <c r="I7" s="1"/>
    </row>
    <row r="8" spans="1:9" ht="23.25" thickBot="1" x14ac:dyDescent="0.3">
      <c r="A8" s="33"/>
      <c r="B8" s="34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39"/>
      <c r="I8" s="1"/>
    </row>
    <row r="9" spans="1:9" x14ac:dyDescent="0.25">
      <c r="A9" s="40" t="s">
        <v>11</v>
      </c>
      <c r="B9" s="41"/>
      <c r="C9" s="4">
        <f>+C10+C18+C28+C38+C48+C58+C62+C71+C75</f>
        <v>1002563778</v>
      </c>
      <c r="D9" s="4">
        <f t="shared" ref="D9:G9" si="0">+D10+D18+D28+D38+D48+D58+D62+D71+D75</f>
        <v>18623198</v>
      </c>
      <c r="E9" s="4">
        <f t="shared" si="0"/>
        <v>1021186976</v>
      </c>
      <c r="F9" s="4">
        <f>+F10+F18+F28+F38+F48+F58+F62+F71+F75</f>
        <v>356228724</v>
      </c>
      <c r="G9" s="4">
        <f t="shared" si="0"/>
        <v>355481336</v>
      </c>
      <c r="H9" s="4">
        <f>+H10+H18+H28+H38+H48+H58+H62+H71+H75</f>
        <v>664958252</v>
      </c>
      <c r="I9" s="1"/>
    </row>
    <row r="10" spans="1:9" x14ac:dyDescent="0.25">
      <c r="A10" s="23" t="s">
        <v>12</v>
      </c>
      <c r="B10" s="24"/>
      <c r="C10" s="5">
        <f>SUM(C11:C17)</f>
        <v>469740713</v>
      </c>
      <c r="D10" s="5">
        <f t="shared" ref="D10:H10" si="1">SUM(D11:D17)</f>
        <v>74620553</v>
      </c>
      <c r="E10" s="5">
        <f t="shared" si="1"/>
        <v>544361266</v>
      </c>
      <c r="F10" s="5">
        <f t="shared" si="1"/>
        <v>261076187</v>
      </c>
      <c r="G10" s="5">
        <f t="shared" si="1"/>
        <v>261046744</v>
      </c>
      <c r="H10" s="5">
        <f t="shared" si="1"/>
        <v>283285079</v>
      </c>
      <c r="I10" s="1"/>
    </row>
    <row r="11" spans="1:9" x14ac:dyDescent="0.25">
      <c r="A11" s="6"/>
      <c r="B11" s="7" t="s">
        <v>13</v>
      </c>
      <c r="C11" s="5">
        <v>42568366</v>
      </c>
      <c r="D11" s="5">
        <v>60039989</v>
      </c>
      <c r="E11" s="8">
        <f>+C11+D11</f>
        <v>102608355</v>
      </c>
      <c r="F11" s="8">
        <v>49050158</v>
      </c>
      <c r="G11" s="8">
        <v>49050158</v>
      </c>
      <c r="H11" s="8">
        <f>+E11-F11</f>
        <v>53558197</v>
      </c>
      <c r="I11" s="1"/>
    </row>
    <row r="12" spans="1:9" x14ac:dyDescent="0.25">
      <c r="A12" s="6"/>
      <c r="B12" s="7" t="s">
        <v>14</v>
      </c>
      <c r="C12" s="5">
        <v>17841623</v>
      </c>
      <c r="D12" s="5">
        <v>20722431</v>
      </c>
      <c r="E12" s="8">
        <f t="shared" ref="E12:E77" si="2">+C12+D12</f>
        <v>38564054</v>
      </c>
      <c r="F12" s="8">
        <v>19213845</v>
      </c>
      <c r="G12" s="8">
        <v>19188345</v>
      </c>
      <c r="H12" s="8">
        <f t="shared" ref="H12:H77" si="3">+E12-F12</f>
        <v>19350209</v>
      </c>
      <c r="I12" s="1"/>
    </row>
    <row r="13" spans="1:9" x14ac:dyDescent="0.25">
      <c r="A13" s="9"/>
      <c r="B13" s="10" t="s">
        <v>15</v>
      </c>
      <c r="C13" s="8">
        <v>107631705</v>
      </c>
      <c r="D13" s="8">
        <v>-31463701</v>
      </c>
      <c r="E13" s="8">
        <f t="shared" si="2"/>
        <v>76168004</v>
      </c>
      <c r="F13" s="8">
        <v>56320973</v>
      </c>
      <c r="G13" s="8">
        <v>56320973</v>
      </c>
      <c r="H13" s="8">
        <f t="shared" si="3"/>
        <v>19847031</v>
      </c>
      <c r="I13" s="1"/>
    </row>
    <row r="14" spans="1:9" x14ac:dyDescent="0.25">
      <c r="A14" s="9"/>
      <c r="B14" s="10" t="s">
        <v>16</v>
      </c>
      <c r="C14" s="8">
        <v>35618460</v>
      </c>
      <c r="D14" s="8">
        <v>-3890</v>
      </c>
      <c r="E14" s="8">
        <f t="shared" si="2"/>
        <v>35614570</v>
      </c>
      <c r="F14" s="8">
        <v>37540388</v>
      </c>
      <c r="G14" s="8">
        <v>37540388</v>
      </c>
      <c r="H14" s="8">
        <f t="shared" si="3"/>
        <v>-1925818</v>
      </c>
      <c r="I14" s="1"/>
    </row>
    <row r="15" spans="1:9" x14ac:dyDescent="0.25">
      <c r="A15" s="6"/>
      <c r="B15" s="7" t="s">
        <v>17</v>
      </c>
      <c r="C15" s="5">
        <v>148467996</v>
      </c>
      <c r="D15" s="5">
        <v>23117632</v>
      </c>
      <c r="E15" s="8">
        <f t="shared" si="2"/>
        <v>171585628</v>
      </c>
      <c r="F15" s="8">
        <v>63916597</v>
      </c>
      <c r="G15" s="8">
        <v>63912654</v>
      </c>
      <c r="H15" s="8">
        <f t="shared" si="3"/>
        <v>107669031</v>
      </c>
      <c r="I15" s="1"/>
    </row>
    <row r="16" spans="1:9" x14ac:dyDescent="0.25">
      <c r="A16" s="6"/>
      <c r="B16" s="7" t="s">
        <v>18</v>
      </c>
      <c r="C16" s="5">
        <v>0</v>
      </c>
      <c r="D16" s="5">
        <v>0</v>
      </c>
      <c r="E16" s="8">
        <f t="shared" si="2"/>
        <v>0</v>
      </c>
      <c r="F16" s="8">
        <v>0</v>
      </c>
      <c r="G16" s="8">
        <v>0</v>
      </c>
      <c r="H16" s="8">
        <f t="shared" si="3"/>
        <v>0</v>
      </c>
      <c r="I16" s="1"/>
    </row>
    <row r="17" spans="1:10" x14ac:dyDescent="0.25">
      <c r="A17" s="6"/>
      <c r="B17" s="7" t="s">
        <v>19</v>
      </c>
      <c r="C17" s="5">
        <v>117612563</v>
      </c>
      <c r="D17" s="5">
        <v>2208092</v>
      </c>
      <c r="E17" s="8">
        <f t="shared" si="2"/>
        <v>119820655</v>
      </c>
      <c r="F17" s="8">
        <v>35034226</v>
      </c>
      <c r="G17" s="8">
        <v>35034226</v>
      </c>
      <c r="H17" s="8">
        <f t="shared" si="3"/>
        <v>84786429</v>
      </c>
      <c r="I17" s="1"/>
    </row>
    <row r="18" spans="1:10" x14ac:dyDescent="0.25">
      <c r="A18" s="23" t="s">
        <v>20</v>
      </c>
      <c r="B18" s="24"/>
      <c r="C18" s="5">
        <f>SUM(C19:C27)</f>
        <v>7630651</v>
      </c>
      <c r="D18" s="5">
        <f t="shared" ref="D18:H18" si="4">SUM(D19:D27)</f>
        <v>-2397225</v>
      </c>
      <c r="E18" s="5">
        <f t="shared" si="4"/>
        <v>5233426</v>
      </c>
      <c r="F18" s="5">
        <f t="shared" si="4"/>
        <v>2690520</v>
      </c>
      <c r="G18" s="5">
        <f t="shared" si="4"/>
        <v>2690687</v>
      </c>
      <c r="H18" s="5">
        <f t="shared" si="4"/>
        <v>2542906</v>
      </c>
      <c r="I18" s="1"/>
    </row>
    <row r="19" spans="1:10" x14ac:dyDescent="0.25">
      <c r="A19" s="6"/>
      <c r="B19" s="7" t="s">
        <v>21</v>
      </c>
      <c r="C19" s="5">
        <v>3331805</v>
      </c>
      <c r="D19" s="5">
        <v>-1187958</v>
      </c>
      <c r="E19" s="8">
        <f t="shared" si="2"/>
        <v>2143847</v>
      </c>
      <c r="F19" s="8">
        <v>248199</v>
      </c>
      <c r="G19" s="8">
        <v>248366</v>
      </c>
      <c r="H19" s="8">
        <f t="shared" si="3"/>
        <v>1895648</v>
      </c>
      <c r="I19" s="1"/>
    </row>
    <row r="20" spans="1:10" x14ac:dyDescent="0.25">
      <c r="A20" s="6"/>
      <c r="B20" s="7" t="s">
        <v>22</v>
      </c>
      <c r="C20" s="5">
        <v>330136</v>
      </c>
      <c r="D20" s="5">
        <v>-257818</v>
      </c>
      <c r="E20" s="8">
        <f t="shared" si="2"/>
        <v>72318</v>
      </c>
      <c r="F20" s="8">
        <v>489</v>
      </c>
      <c r="G20" s="8">
        <v>489</v>
      </c>
      <c r="H20" s="8">
        <f t="shared" si="3"/>
        <v>71829</v>
      </c>
      <c r="I20" s="1"/>
    </row>
    <row r="21" spans="1:10" x14ac:dyDescent="0.25">
      <c r="A21" s="6"/>
      <c r="B21" s="7" t="s">
        <v>23</v>
      </c>
      <c r="C21" s="5">
        <v>0</v>
      </c>
      <c r="D21" s="5">
        <v>0</v>
      </c>
      <c r="E21" s="8">
        <f t="shared" si="2"/>
        <v>0</v>
      </c>
      <c r="F21" s="8">
        <v>41377</v>
      </c>
      <c r="G21" s="8">
        <v>41377</v>
      </c>
      <c r="H21" s="8">
        <f t="shared" si="3"/>
        <v>-41377</v>
      </c>
      <c r="I21" s="1"/>
    </row>
    <row r="22" spans="1:10" x14ac:dyDescent="0.25">
      <c r="A22" s="6"/>
      <c r="B22" s="7" t="s">
        <v>24</v>
      </c>
      <c r="C22" s="5">
        <v>43113</v>
      </c>
      <c r="D22" s="5">
        <v>37443</v>
      </c>
      <c r="E22" s="8">
        <f t="shared" si="2"/>
        <v>80556</v>
      </c>
      <c r="F22" s="8">
        <v>78877</v>
      </c>
      <c r="G22" s="8">
        <v>78877</v>
      </c>
      <c r="H22" s="8">
        <f t="shared" si="3"/>
        <v>1679</v>
      </c>
      <c r="I22" s="1"/>
    </row>
    <row r="23" spans="1:10" x14ac:dyDescent="0.25">
      <c r="A23" s="6"/>
      <c r="B23" s="7" t="s">
        <v>25</v>
      </c>
      <c r="C23" s="5">
        <v>637212</v>
      </c>
      <c r="D23" s="5">
        <v>889963</v>
      </c>
      <c r="E23" s="8">
        <f t="shared" si="2"/>
        <v>1527175</v>
      </c>
      <c r="F23" s="8">
        <v>280430</v>
      </c>
      <c r="G23" s="8">
        <v>280430</v>
      </c>
      <c r="H23" s="8">
        <f t="shared" si="3"/>
        <v>1246745</v>
      </c>
      <c r="I23" s="1"/>
    </row>
    <row r="24" spans="1:10" x14ac:dyDescent="0.25">
      <c r="A24" s="6"/>
      <c r="B24" s="7" t="s">
        <v>26</v>
      </c>
      <c r="C24" s="5">
        <v>1599051</v>
      </c>
      <c r="D24" s="5">
        <v>-314478</v>
      </c>
      <c r="E24" s="8">
        <f t="shared" si="2"/>
        <v>1284573</v>
      </c>
      <c r="F24" s="8">
        <v>2000340</v>
      </c>
      <c r="G24" s="8">
        <v>2000340</v>
      </c>
      <c r="H24" s="8">
        <f t="shared" si="3"/>
        <v>-715767</v>
      </c>
      <c r="I24" s="1"/>
    </row>
    <row r="25" spans="1:10" x14ac:dyDescent="0.25">
      <c r="A25" s="6"/>
      <c r="B25" s="7" t="s">
        <v>27</v>
      </c>
      <c r="C25" s="5">
        <v>1635913</v>
      </c>
      <c r="D25" s="5">
        <v>-1611480</v>
      </c>
      <c r="E25" s="8">
        <f t="shared" si="2"/>
        <v>24433</v>
      </c>
      <c r="F25" s="8">
        <v>0</v>
      </c>
      <c r="G25" s="8">
        <v>0</v>
      </c>
      <c r="H25" s="8">
        <f t="shared" si="3"/>
        <v>24433</v>
      </c>
      <c r="I25" s="1"/>
    </row>
    <row r="26" spans="1:10" x14ac:dyDescent="0.25">
      <c r="A26" s="6"/>
      <c r="B26" s="7" t="s">
        <v>28</v>
      </c>
      <c r="C26" s="5">
        <v>0</v>
      </c>
      <c r="D26" s="5">
        <v>0</v>
      </c>
      <c r="E26" s="8">
        <f t="shared" si="2"/>
        <v>0</v>
      </c>
      <c r="F26" s="8">
        <v>0</v>
      </c>
      <c r="G26" s="8">
        <v>0</v>
      </c>
      <c r="H26" s="8">
        <f t="shared" si="3"/>
        <v>0</v>
      </c>
      <c r="I26" s="1"/>
    </row>
    <row r="27" spans="1:10" x14ac:dyDescent="0.25">
      <c r="A27" s="6"/>
      <c r="B27" s="7" t="s">
        <v>29</v>
      </c>
      <c r="C27" s="5">
        <v>53421</v>
      </c>
      <c r="D27" s="5">
        <v>47103</v>
      </c>
      <c r="E27" s="8">
        <f t="shared" si="2"/>
        <v>100524</v>
      </c>
      <c r="F27" s="8">
        <v>40808</v>
      </c>
      <c r="G27" s="8">
        <v>40808</v>
      </c>
      <c r="H27" s="8">
        <f t="shared" si="3"/>
        <v>59716</v>
      </c>
      <c r="I27" s="1"/>
    </row>
    <row r="28" spans="1:10" s="12" customFormat="1" x14ac:dyDescent="0.25">
      <c r="A28" s="29" t="s">
        <v>30</v>
      </c>
      <c r="B28" s="30"/>
      <c r="C28" s="8">
        <f>SUM(C29:C37)</f>
        <v>258421574</v>
      </c>
      <c r="D28" s="8">
        <f t="shared" ref="D28:H28" si="5">SUM(D29:D37)</f>
        <v>-55440370</v>
      </c>
      <c r="E28" s="8">
        <f t="shared" si="5"/>
        <v>202981204</v>
      </c>
      <c r="F28" s="8">
        <f t="shared" si="5"/>
        <v>66328556</v>
      </c>
      <c r="G28" s="8">
        <f t="shared" si="5"/>
        <v>65980821</v>
      </c>
      <c r="H28" s="8">
        <f t="shared" si="5"/>
        <v>136652648</v>
      </c>
      <c r="I28" s="11"/>
      <c r="J28" s="18"/>
    </row>
    <row r="29" spans="1:10" x14ac:dyDescent="0.25">
      <c r="A29" s="6"/>
      <c r="B29" s="7" t="s">
        <v>31</v>
      </c>
      <c r="C29" s="5">
        <v>14864135</v>
      </c>
      <c r="D29" s="5">
        <v>-10937668</v>
      </c>
      <c r="E29" s="8">
        <f t="shared" si="2"/>
        <v>3926467</v>
      </c>
      <c r="F29" s="8">
        <v>2995975</v>
      </c>
      <c r="G29" s="8">
        <v>2973639</v>
      </c>
      <c r="H29" s="8">
        <f t="shared" si="3"/>
        <v>930492</v>
      </c>
      <c r="I29" s="1"/>
    </row>
    <row r="30" spans="1:10" x14ac:dyDescent="0.25">
      <c r="A30" s="6"/>
      <c r="B30" s="7" t="s">
        <v>32</v>
      </c>
      <c r="C30" s="5">
        <v>1230823</v>
      </c>
      <c r="D30" s="5">
        <v>-718250</v>
      </c>
      <c r="E30" s="8">
        <f t="shared" si="2"/>
        <v>512573</v>
      </c>
      <c r="F30" s="8">
        <v>814782</v>
      </c>
      <c r="G30" s="8">
        <v>813907</v>
      </c>
      <c r="H30" s="8">
        <f t="shared" si="3"/>
        <v>-302209</v>
      </c>
      <c r="I30" s="1"/>
    </row>
    <row r="31" spans="1:10" x14ac:dyDescent="0.25">
      <c r="A31" s="6"/>
      <c r="B31" s="7" t="s">
        <v>33</v>
      </c>
      <c r="C31" s="5">
        <v>3812952</v>
      </c>
      <c r="D31" s="5">
        <v>-1855008</v>
      </c>
      <c r="E31" s="8">
        <f t="shared" si="2"/>
        <v>1957944</v>
      </c>
      <c r="F31" s="8">
        <v>10253605</v>
      </c>
      <c r="G31" s="8">
        <v>9930163</v>
      </c>
      <c r="H31" s="8">
        <f t="shared" si="3"/>
        <v>-8295661</v>
      </c>
      <c r="I31" s="1"/>
    </row>
    <row r="32" spans="1:10" x14ac:dyDescent="0.25">
      <c r="A32" s="6"/>
      <c r="B32" s="7" t="s">
        <v>34</v>
      </c>
      <c r="C32" s="5">
        <v>2060336</v>
      </c>
      <c r="D32" s="5">
        <v>-1125717</v>
      </c>
      <c r="E32" s="8">
        <f t="shared" si="2"/>
        <v>934619</v>
      </c>
      <c r="F32" s="5">
        <v>3040524</v>
      </c>
      <c r="G32" s="5">
        <v>3040524</v>
      </c>
      <c r="H32" s="8">
        <f t="shared" si="3"/>
        <v>-2105905</v>
      </c>
      <c r="I32" s="1"/>
    </row>
    <row r="33" spans="1:10" x14ac:dyDescent="0.25">
      <c r="A33" s="6"/>
      <c r="B33" s="7" t="s">
        <v>35</v>
      </c>
      <c r="C33" s="5">
        <v>6735886</v>
      </c>
      <c r="D33" s="5">
        <v>-4319948</v>
      </c>
      <c r="E33" s="8">
        <f t="shared" si="2"/>
        <v>2415938</v>
      </c>
      <c r="F33" s="5">
        <v>303338</v>
      </c>
      <c r="G33" s="5">
        <v>303338</v>
      </c>
      <c r="H33" s="8">
        <f t="shared" si="3"/>
        <v>2112600</v>
      </c>
      <c r="I33" s="1"/>
    </row>
    <row r="34" spans="1:10" x14ac:dyDescent="0.25">
      <c r="A34" s="6"/>
      <c r="B34" s="7" t="s">
        <v>36</v>
      </c>
      <c r="C34" s="5">
        <v>942217</v>
      </c>
      <c r="D34" s="5">
        <v>-582084</v>
      </c>
      <c r="E34" s="8">
        <f t="shared" si="2"/>
        <v>360133</v>
      </c>
      <c r="F34" s="5">
        <v>1774857</v>
      </c>
      <c r="G34" s="5">
        <v>1773775</v>
      </c>
      <c r="H34" s="8">
        <f t="shared" si="3"/>
        <v>-1414724</v>
      </c>
      <c r="I34" s="1"/>
    </row>
    <row r="35" spans="1:10" s="12" customFormat="1" x14ac:dyDescent="0.25">
      <c r="A35" s="9"/>
      <c r="B35" s="10" t="s">
        <v>37</v>
      </c>
      <c r="C35" s="8">
        <v>1344534</v>
      </c>
      <c r="D35" s="8">
        <v>1119072</v>
      </c>
      <c r="E35" s="8">
        <f t="shared" si="2"/>
        <v>2463606</v>
      </c>
      <c r="F35" s="8">
        <v>295568</v>
      </c>
      <c r="G35" s="8">
        <v>295568</v>
      </c>
      <c r="H35" s="8">
        <f t="shared" si="3"/>
        <v>2168038</v>
      </c>
      <c r="I35" s="11"/>
      <c r="J35" s="18"/>
    </row>
    <row r="36" spans="1:10" s="12" customFormat="1" x14ac:dyDescent="0.25">
      <c r="A36" s="9"/>
      <c r="B36" s="10" t="s">
        <v>38</v>
      </c>
      <c r="C36" s="8">
        <v>6278376</v>
      </c>
      <c r="D36" s="8">
        <v>-5190010</v>
      </c>
      <c r="E36" s="8">
        <f t="shared" si="2"/>
        <v>1088366</v>
      </c>
      <c r="F36" s="8">
        <v>1187222</v>
      </c>
      <c r="G36" s="8">
        <v>1187222</v>
      </c>
      <c r="H36" s="8">
        <f t="shared" si="3"/>
        <v>-98856</v>
      </c>
      <c r="I36" s="11"/>
      <c r="J36" s="18"/>
    </row>
    <row r="37" spans="1:10" x14ac:dyDescent="0.25">
      <c r="A37" s="9"/>
      <c r="B37" s="10" t="s">
        <v>39</v>
      </c>
      <c r="C37" s="8">
        <v>221152315</v>
      </c>
      <c r="D37" s="8">
        <v>-31830757</v>
      </c>
      <c r="E37" s="8">
        <f t="shared" si="2"/>
        <v>189321558</v>
      </c>
      <c r="F37" s="8">
        <v>45662685</v>
      </c>
      <c r="G37" s="8">
        <v>45662685</v>
      </c>
      <c r="H37" s="8">
        <f t="shared" si="3"/>
        <v>143658873</v>
      </c>
      <c r="I37" s="11"/>
    </row>
    <row r="38" spans="1:10" x14ac:dyDescent="0.25">
      <c r="A38" s="23" t="s">
        <v>40</v>
      </c>
      <c r="B38" s="24"/>
      <c r="C38" s="5">
        <f>SUM(C39:C47)</f>
        <v>13460126</v>
      </c>
      <c r="D38" s="5">
        <f t="shared" ref="D38:H38" si="6">SUM(D39:D47)</f>
        <v>1561498</v>
      </c>
      <c r="E38" s="5">
        <f t="shared" si="6"/>
        <v>15021624</v>
      </c>
      <c r="F38" s="5">
        <f t="shared" si="6"/>
        <v>18083137</v>
      </c>
      <c r="G38" s="5">
        <f t="shared" si="6"/>
        <v>18079137</v>
      </c>
      <c r="H38" s="5">
        <f t="shared" si="6"/>
        <v>-3061513</v>
      </c>
      <c r="I38" s="1"/>
    </row>
    <row r="39" spans="1:10" x14ac:dyDescent="0.25">
      <c r="A39" s="6"/>
      <c r="B39" s="7" t="s">
        <v>41</v>
      </c>
      <c r="C39" s="5">
        <v>0</v>
      </c>
      <c r="D39" s="5">
        <v>0</v>
      </c>
      <c r="E39" s="8">
        <f t="shared" si="2"/>
        <v>0</v>
      </c>
      <c r="F39" s="5">
        <v>0</v>
      </c>
      <c r="G39" s="5">
        <v>0</v>
      </c>
      <c r="H39" s="8">
        <f t="shared" si="3"/>
        <v>0</v>
      </c>
      <c r="I39" s="1"/>
    </row>
    <row r="40" spans="1:10" x14ac:dyDescent="0.25">
      <c r="A40" s="6"/>
      <c r="B40" s="7" t="s">
        <v>42</v>
      </c>
      <c r="C40" s="5">
        <v>0</v>
      </c>
      <c r="D40" s="5">
        <v>0</v>
      </c>
      <c r="E40" s="8">
        <f t="shared" si="2"/>
        <v>0</v>
      </c>
      <c r="F40" s="5">
        <v>0</v>
      </c>
      <c r="G40" s="5">
        <v>0</v>
      </c>
      <c r="H40" s="8">
        <f t="shared" si="3"/>
        <v>0</v>
      </c>
      <c r="I40" s="1"/>
    </row>
    <row r="41" spans="1:10" x14ac:dyDescent="0.25">
      <c r="A41" s="6"/>
      <c r="B41" s="7" t="s">
        <v>43</v>
      </c>
      <c r="C41" s="5">
        <v>0</v>
      </c>
      <c r="D41" s="5">
        <v>0</v>
      </c>
      <c r="E41" s="8">
        <f t="shared" si="2"/>
        <v>0</v>
      </c>
      <c r="F41" s="5">
        <v>0</v>
      </c>
      <c r="G41" s="5">
        <v>0</v>
      </c>
      <c r="H41" s="8">
        <f t="shared" si="3"/>
        <v>0</v>
      </c>
      <c r="I41" s="1"/>
    </row>
    <row r="42" spans="1:10" x14ac:dyDescent="0.25">
      <c r="A42" s="6"/>
      <c r="B42" s="7" t="s">
        <v>44</v>
      </c>
      <c r="C42" s="5">
        <v>13460126</v>
      </c>
      <c r="D42" s="5">
        <v>1561498</v>
      </c>
      <c r="E42" s="8">
        <f t="shared" si="2"/>
        <v>15021624</v>
      </c>
      <c r="F42" s="5">
        <v>18083137</v>
      </c>
      <c r="G42" s="5">
        <v>18079137</v>
      </c>
      <c r="H42" s="8">
        <f t="shared" si="3"/>
        <v>-3061513</v>
      </c>
      <c r="I42" s="1"/>
    </row>
    <row r="43" spans="1:10" x14ac:dyDescent="0.25">
      <c r="A43" s="6"/>
      <c r="B43" s="7" t="s">
        <v>45</v>
      </c>
      <c r="C43" s="5">
        <v>0</v>
      </c>
      <c r="D43" s="5">
        <v>0</v>
      </c>
      <c r="E43" s="8">
        <f t="shared" si="2"/>
        <v>0</v>
      </c>
      <c r="F43" s="5">
        <v>0</v>
      </c>
      <c r="G43" s="5">
        <v>0</v>
      </c>
      <c r="H43" s="8">
        <f t="shared" si="3"/>
        <v>0</v>
      </c>
      <c r="I43" s="1"/>
    </row>
    <row r="44" spans="1:10" x14ac:dyDescent="0.25">
      <c r="A44" s="6"/>
      <c r="B44" s="7" t="s">
        <v>46</v>
      </c>
      <c r="C44" s="5">
        <v>0</v>
      </c>
      <c r="D44" s="5">
        <v>0</v>
      </c>
      <c r="E44" s="8">
        <f t="shared" si="2"/>
        <v>0</v>
      </c>
      <c r="F44" s="5">
        <v>0</v>
      </c>
      <c r="G44" s="5">
        <v>0</v>
      </c>
      <c r="H44" s="8">
        <f t="shared" si="3"/>
        <v>0</v>
      </c>
      <c r="I44" s="1"/>
    </row>
    <row r="45" spans="1:10" x14ac:dyDescent="0.25">
      <c r="A45" s="6"/>
      <c r="B45" s="7" t="s">
        <v>47</v>
      </c>
      <c r="C45" s="5">
        <v>0</v>
      </c>
      <c r="D45" s="5">
        <v>0</v>
      </c>
      <c r="E45" s="8">
        <f t="shared" si="2"/>
        <v>0</v>
      </c>
      <c r="F45" s="5">
        <v>0</v>
      </c>
      <c r="G45" s="5">
        <v>0</v>
      </c>
      <c r="H45" s="8">
        <f t="shared" si="3"/>
        <v>0</v>
      </c>
      <c r="I45" s="1"/>
    </row>
    <row r="46" spans="1:10" x14ac:dyDescent="0.25">
      <c r="A46" s="6"/>
      <c r="B46" s="7" t="s">
        <v>48</v>
      </c>
      <c r="C46" s="5">
        <v>0</v>
      </c>
      <c r="D46" s="5">
        <v>0</v>
      </c>
      <c r="E46" s="8">
        <f t="shared" si="2"/>
        <v>0</v>
      </c>
      <c r="F46" s="5">
        <v>0</v>
      </c>
      <c r="G46" s="5">
        <v>0</v>
      </c>
      <c r="H46" s="8">
        <f t="shared" si="3"/>
        <v>0</v>
      </c>
      <c r="I46" s="1"/>
    </row>
    <row r="47" spans="1:10" x14ac:dyDescent="0.25">
      <c r="A47" s="6"/>
      <c r="B47" s="7" t="s">
        <v>49</v>
      </c>
      <c r="C47" s="5">
        <v>0</v>
      </c>
      <c r="D47" s="5">
        <v>0</v>
      </c>
      <c r="E47" s="8">
        <f t="shared" si="2"/>
        <v>0</v>
      </c>
      <c r="F47" s="5">
        <v>0</v>
      </c>
      <c r="G47" s="5">
        <v>0</v>
      </c>
      <c r="H47" s="8">
        <f t="shared" si="3"/>
        <v>0</v>
      </c>
      <c r="I47" s="1"/>
    </row>
    <row r="48" spans="1:10" x14ac:dyDescent="0.25">
      <c r="A48" s="23" t="s">
        <v>50</v>
      </c>
      <c r="B48" s="24"/>
      <c r="C48" s="5">
        <f>SUM(C49:C57)</f>
        <v>185810714</v>
      </c>
      <c r="D48" s="5">
        <f t="shared" ref="D48:H48" si="7">SUM(D49:D57)</f>
        <v>278742</v>
      </c>
      <c r="E48" s="5">
        <f t="shared" si="7"/>
        <v>186089456</v>
      </c>
      <c r="F48" s="5">
        <f t="shared" si="7"/>
        <v>7156392</v>
      </c>
      <c r="G48" s="5">
        <f t="shared" si="7"/>
        <v>6790015</v>
      </c>
      <c r="H48" s="5">
        <f t="shared" si="7"/>
        <v>178933064</v>
      </c>
      <c r="I48" s="1"/>
    </row>
    <row r="49" spans="1:10" x14ac:dyDescent="0.25">
      <c r="A49" s="6"/>
      <c r="B49" s="7" t="s">
        <v>51</v>
      </c>
      <c r="C49" s="5">
        <v>0</v>
      </c>
      <c r="D49" s="5">
        <v>210716</v>
      </c>
      <c r="E49" s="8">
        <f t="shared" si="2"/>
        <v>210716</v>
      </c>
      <c r="F49" s="5">
        <v>4350274</v>
      </c>
      <c r="G49" s="5">
        <v>4046497</v>
      </c>
      <c r="H49" s="8">
        <f t="shared" si="3"/>
        <v>-4139558</v>
      </c>
      <c r="I49" s="1"/>
    </row>
    <row r="50" spans="1:10" s="12" customFormat="1" x14ac:dyDescent="0.25">
      <c r="A50" s="9"/>
      <c r="B50" s="10" t="s">
        <v>52</v>
      </c>
      <c r="C50" s="8">
        <v>0</v>
      </c>
      <c r="D50" s="8">
        <v>0</v>
      </c>
      <c r="E50" s="8">
        <f t="shared" si="2"/>
        <v>0</v>
      </c>
      <c r="F50" s="8">
        <v>1432127</v>
      </c>
      <c r="G50" s="8">
        <v>1369527</v>
      </c>
      <c r="H50" s="8">
        <f t="shared" si="3"/>
        <v>-1432127</v>
      </c>
      <c r="I50" s="11"/>
      <c r="J50" s="18"/>
    </row>
    <row r="51" spans="1:10" s="12" customFormat="1" x14ac:dyDescent="0.25">
      <c r="A51" s="9"/>
      <c r="B51" s="10" t="s">
        <v>53</v>
      </c>
      <c r="C51" s="8">
        <v>0</v>
      </c>
      <c r="D51" s="8">
        <v>68026</v>
      </c>
      <c r="E51" s="8">
        <f t="shared" si="2"/>
        <v>68026</v>
      </c>
      <c r="F51" s="8">
        <v>792764</v>
      </c>
      <c r="G51" s="8">
        <v>792764</v>
      </c>
      <c r="H51" s="8">
        <f t="shared" si="3"/>
        <v>-724738</v>
      </c>
      <c r="I51" s="11"/>
      <c r="J51" s="18"/>
    </row>
    <row r="52" spans="1:10" x14ac:dyDescent="0.25">
      <c r="A52" s="6"/>
      <c r="B52" s="7" t="s">
        <v>54</v>
      </c>
      <c r="C52" s="5">
        <v>185810714</v>
      </c>
      <c r="D52" s="5">
        <v>0</v>
      </c>
      <c r="E52" s="8">
        <f t="shared" si="2"/>
        <v>185810714</v>
      </c>
      <c r="F52" s="5">
        <v>0</v>
      </c>
      <c r="G52" s="5">
        <v>0</v>
      </c>
      <c r="H52" s="8">
        <f t="shared" si="3"/>
        <v>185810714</v>
      </c>
      <c r="I52" s="1"/>
    </row>
    <row r="53" spans="1:10" x14ac:dyDescent="0.25">
      <c r="A53" s="6"/>
      <c r="B53" s="7" t="s">
        <v>55</v>
      </c>
      <c r="C53" s="5">
        <v>0</v>
      </c>
      <c r="D53" s="5">
        <v>0</v>
      </c>
      <c r="E53" s="8">
        <f t="shared" si="2"/>
        <v>0</v>
      </c>
      <c r="F53" s="5">
        <v>0</v>
      </c>
      <c r="G53" s="5">
        <v>0</v>
      </c>
      <c r="H53" s="8">
        <f t="shared" si="3"/>
        <v>0</v>
      </c>
      <c r="I53" s="1"/>
    </row>
    <row r="54" spans="1:10" x14ac:dyDescent="0.25">
      <c r="A54" s="6"/>
      <c r="B54" s="7" t="s">
        <v>56</v>
      </c>
      <c r="C54" s="5">
        <v>0</v>
      </c>
      <c r="D54" s="5">
        <v>0</v>
      </c>
      <c r="E54" s="8">
        <f t="shared" si="2"/>
        <v>0</v>
      </c>
      <c r="F54" s="5">
        <v>0</v>
      </c>
      <c r="G54" s="5">
        <v>0</v>
      </c>
      <c r="H54" s="8">
        <f t="shared" si="3"/>
        <v>0</v>
      </c>
      <c r="I54" s="1"/>
    </row>
    <row r="55" spans="1:10" x14ac:dyDescent="0.25">
      <c r="A55" s="6"/>
      <c r="B55" s="7" t="s">
        <v>57</v>
      </c>
      <c r="C55" s="5">
        <v>0</v>
      </c>
      <c r="D55" s="5">
        <v>0</v>
      </c>
      <c r="E55" s="8">
        <f t="shared" si="2"/>
        <v>0</v>
      </c>
      <c r="F55" s="5">
        <v>0</v>
      </c>
      <c r="G55" s="5">
        <v>0</v>
      </c>
      <c r="H55" s="8">
        <f t="shared" si="3"/>
        <v>0</v>
      </c>
      <c r="I55" s="1"/>
    </row>
    <row r="56" spans="1:10" x14ac:dyDescent="0.25">
      <c r="A56" s="6"/>
      <c r="B56" s="7" t="s">
        <v>58</v>
      </c>
      <c r="C56" s="5">
        <v>0</v>
      </c>
      <c r="D56" s="5">
        <v>0</v>
      </c>
      <c r="E56" s="8">
        <f t="shared" si="2"/>
        <v>0</v>
      </c>
      <c r="F56" s="5">
        <v>0</v>
      </c>
      <c r="G56" s="5">
        <v>0</v>
      </c>
      <c r="H56" s="8">
        <f t="shared" si="3"/>
        <v>0</v>
      </c>
      <c r="I56" s="1"/>
    </row>
    <row r="57" spans="1:10" x14ac:dyDescent="0.25">
      <c r="A57" s="6"/>
      <c r="B57" s="7" t="s">
        <v>59</v>
      </c>
      <c r="C57" s="5">
        <v>0</v>
      </c>
      <c r="D57" s="5">
        <v>0</v>
      </c>
      <c r="E57" s="8">
        <f t="shared" si="2"/>
        <v>0</v>
      </c>
      <c r="F57" s="5">
        <v>581227</v>
      </c>
      <c r="G57" s="5">
        <v>581227</v>
      </c>
      <c r="H57" s="8">
        <f t="shared" si="3"/>
        <v>-581227</v>
      </c>
      <c r="I57" s="1"/>
    </row>
    <row r="58" spans="1:10" x14ac:dyDescent="0.25">
      <c r="A58" s="23" t="s">
        <v>60</v>
      </c>
      <c r="B58" s="24"/>
      <c r="C58" s="5">
        <f>SUM(C59:C61)</f>
        <v>67500000</v>
      </c>
      <c r="D58" s="5">
        <f t="shared" ref="D58:H58" si="8">SUM(D59:D61)</f>
        <v>0</v>
      </c>
      <c r="E58" s="5">
        <f t="shared" si="8"/>
        <v>67500000</v>
      </c>
      <c r="F58" s="5">
        <f t="shared" si="8"/>
        <v>893932</v>
      </c>
      <c r="G58" s="5">
        <f t="shared" si="8"/>
        <v>893932</v>
      </c>
      <c r="H58" s="5">
        <f t="shared" si="8"/>
        <v>66606068</v>
      </c>
      <c r="I58" s="1"/>
    </row>
    <row r="59" spans="1:10" x14ac:dyDescent="0.25">
      <c r="A59" s="6"/>
      <c r="B59" s="7" t="s">
        <v>61</v>
      </c>
      <c r="C59" s="5">
        <v>0</v>
      </c>
      <c r="D59" s="5">
        <v>0</v>
      </c>
      <c r="E59" s="8">
        <f t="shared" si="2"/>
        <v>0</v>
      </c>
      <c r="F59" s="5">
        <v>0</v>
      </c>
      <c r="G59" s="5">
        <v>0</v>
      </c>
      <c r="H59" s="8">
        <f t="shared" si="3"/>
        <v>0</v>
      </c>
      <c r="I59" s="1"/>
    </row>
    <row r="60" spans="1:10" x14ac:dyDescent="0.25">
      <c r="A60" s="6"/>
      <c r="B60" s="7" t="s">
        <v>62</v>
      </c>
      <c r="C60" s="5">
        <v>67500000</v>
      </c>
      <c r="D60" s="5">
        <v>0</v>
      </c>
      <c r="E60" s="8">
        <f t="shared" si="2"/>
        <v>67500000</v>
      </c>
      <c r="F60" s="5">
        <v>893932</v>
      </c>
      <c r="G60" s="5">
        <v>893932</v>
      </c>
      <c r="H60" s="8">
        <f t="shared" si="3"/>
        <v>66606068</v>
      </c>
      <c r="I60" s="1"/>
    </row>
    <row r="61" spans="1:10" x14ac:dyDescent="0.25">
      <c r="A61" s="6"/>
      <c r="B61" s="7" t="s">
        <v>63</v>
      </c>
      <c r="C61" s="5">
        <v>0</v>
      </c>
      <c r="D61" s="5">
        <v>0</v>
      </c>
      <c r="E61" s="8">
        <f t="shared" si="2"/>
        <v>0</v>
      </c>
      <c r="F61" s="5">
        <v>0</v>
      </c>
      <c r="G61" s="5">
        <v>0</v>
      </c>
      <c r="H61" s="8">
        <f t="shared" si="3"/>
        <v>0</v>
      </c>
      <c r="I61" s="1"/>
    </row>
    <row r="62" spans="1:10" x14ac:dyDescent="0.25">
      <c r="A62" s="23" t="s">
        <v>64</v>
      </c>
      <c r="B62" s="2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1"/>
    </row>
    <row r="63" spans="1:10" x14ac:dyDescent="0.25">
      <c r="A63" s="6"/>
      <c r="B63" s="7" t="s">
        <v>65</v>
      </c>
      <c r="C63" s="5">
        <v>0</v>
      </c>
      <c r="D63" s="5">
        <v>0</v>
      </c>
      <c r="E63" s="8">
        <f t="shared" si="2"/>
        <v>0</v>
      </c>
      <c r="F63" s="5">
        <v>0</v>
      </c>
      <c r="G63" s="5">
        <v>0</v>
      </c>
      <c r="H63" s="8">
        <f t="shared" si="3"/>
        <v>0</v>
      </c>
      <c r="I63" s="1"/>
    </row>
    <row r="64" spans="1:10" x14ac:dyDescent="0.25">
      <c r="A64" s="6"/>
      <c r="B64" s="7" t="s">
        <v>66</v>
      </c>
      <c r="C64" s="5">
        <v>0</v>
      </c>
      <c r="D64" s="5">
        <v>0</v>
      </c>
      <c r="E64" s="8">
        <f t="shared" si="2"/>
        <v>0</v>
      </c>
      <c r="F64" s="5">
        <v>0</v>
      </c>
      <c r="G64" s="5">
        <v>0</v>
      </c>
      <c r="H64" s="8">
        <f t="shared" si="3"/>
        <v>0</v>
      </c>
      <c r="I64" s="1"/>
    </row>
    <row r="65" spans="1:9" x14ac:dyDescent="0.25">
      <c r="A65" s="6"/>
      <c r="B65" s="7" t="s">
        <v>67</v>
      </c>
      <c r="C65" s="5">
        <v>0</v>
      </c>
      <c r="D65" s="5">
        <v>0</v>
      </c>
      <c r="E65" s="8">
        <f t="shared" si="2"/>
        <v>0</v>
      </c>
      <c r="F65" s="5">
        <v>0</v>
      </c>
      <c r="G65" s="5">
        <v>0</v>
      </c>
      <c r="H65" s="8">
        <f t="shared" si="3"/>
        <v>0</v>
      </c>
      <c r="I65" s="1"/>
    </row>
    <row r="66" spans="1:9" x14ac:dyDescent="0.25">
      <c r="A66" s="6"/>
      <c r="B66" s="7" t="s">
        <v>68</v>
      </c>
      <c r="C66" s="5">
        <v>0</v>
      </c>
      <c r="D66" s="5">
        <v>0</v>
      </c>
      <c r="E66" s="8">
        <f t="shared" si="2"/>
        <v>0</v>
      </c>
      <c r="F66" s="5">
        <v>0</v>
      </c>
      <c r="G66" s="5">
        <v>0</v>
      </c>
      <c r="H66" s="8">
        <f t="shared" si="3"/>
        <v>0</v>
      </c>
      <c r="I66" s="1"/>
    </row>
    <row r="67" spans="1:9" x14ac:dyDescent="0.25">
      <c r="A67" s="6"/>
      <c r="B67" s="7" t="s">
        <v>69</v>
      </c>
      <c r="C67" s="5">
        <v>0</v>
      </c>
      <c r="D67" s="5">
        <v>0</v>
      </c>
      <c r="E67" s="8">
        <f t="shared" si="2"/>
        <v>0</v>
      </c>
      <c r="F67" s="5">
        <v>0</v>
      </c>
      <c r="G67" s="5">
        <v>0</v>
      </c>
      <c r="H67" s="8">
        <f t="shared" si="3"/>
        <v>0</v>
      </c>
      <c r="I67" s="1"/>
    </row>
    <row r="68" spans="1:9" x14ac:dyDescent="0.25">
      <c r="A68" s="6"/>
      <c r="B68" s="7" t="s">
        <v>70</v>
      </c>
      <c r="C68" s="5">
        <v>0</v>
      </c>
      <c r="D68" s="5">
        <v>0</v>
      </c>
      <c r="E68" s="8">
        <f t="shared" si="2"/>
        <v>0</v>
      </c>
      <c r="F68" s="5">
        <v>0</v>
      </c>
      <c r="G68" s="5">
        <v>0</v>
      </c>
      <c r="H68" s="8">
        <f t="shared" si="3"/>
        <v>0</v>
      </c>
      <c r="I68" s="1"/>
    </row>
    <row r="69" spans="1:9" x14ac:dyDescent="0.25">
      <c r="A69" s="6"/>
      <c r="B69" s="7" t="s">
        <v>71</v>
      </c>
      <c r="C69" s="5">
        <v>0</v>
      </c>
      <c r="D69" s="5">
        <v>0</v>
      </c>
      <c r="E69" s="8">
        <f t="shared" si="2"/>
        <v>0</v>
      </c>
      <c r="F69" s="5">
        <v>0</v>
      </c>
      <c r="G69" s="5">
        <v>0</v>
      </c>
      <c r="H69" s="8">
        <f t="shared" si="3"/>
        <v>0</v>
      </c>
      <c r="I69" s="1"/>
    </row>
    <row r="70" spans="1:9" x14ac:dyDescent="0.25">
      <c r="A70" s="6"/>
      <c r="B70" s="7" t="s">
        <v>72</v>
      </c>
      <c r="C70" s="5">
        <v>0</v>
      </c>
      <c r="D70" s="5">
        <v>0</v>
      </c>
      <c r="E70" s="8">
        <f t="shared" si="2"/>
        <v>0</v>
      </c>
      <c r="F70" s="5">
        <v>0</v>
      </c>
      <c r="G70" s="5">
        <v>0</v>
      </c>
      <c r="H70" s="8">
        <f t="shared" si="3"/>
        <v>0</v>
      </c>
      <c r="I70" s="1"/>
    </row>
    <row r="71" spans="1:9" x14ac:dyDescent="0.25">
      <c r="A71" s="23" t="s">
        <v>73</v>
      </c>
      <c r="B71" s="24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"/>
    </row>
    <row r="72" spans="1:9" x14ac:dyDescent="0.25">
      <c r="A72" s="6"/>
      <c r="B72" s="7" t="s">
        <v>74</v>
      </c>
      <c r="C72" s="5">
        <v>0</v>
      </c>
      <c r="D72" s="5">
        <v>0</v>
      </c>
      <c r="E72" s="8">
        <f t="shared" si="2"/>
        <v>0</v>
      </c>
      <c r="F72" s="5">
        <v>0</v>
      </c>
      <c r="G72" s="5">
        <v>0</v>
      </c>
      <c r="H72" s="8">
        <f t="shared" si="3"/>
        <v>0</v>
      </c>
      <c r="I72" s="1"/>
    </row>
    <row r="73" spans="1:9" x14ac:dyDescent="0.25">
      <c r="A73" s="6"/>
      <c r="B73" s="7" t="s">
        <v>75</v>
      </c>
      <c r="C73" s="5">
        <v>0</v>
      </c>
      <c r="D73" s="5">
        <v>0</v>
      </c>
      <c r="E73" s="8">
        <f t="shared" si="2"/>
        <v>0</v>
      </c>
      <c r="F73" s="5">
        <v>0</v>
      </c>
      <c r="G73" s="5">
        <v>0</v>
      </c>
      <c r="H73" s="8">
        <f t="shared" si="3"/>
        <v>0</v>
      </c>
      <c r="I73" s="1"/>
    </row>
    <row r="74" spans="1:9" x14ac:dyDescent="0.25">
      <c r="A74" s="6"/>
      <c r="B74" s="7" t="s">
        <v>76</v>
      </c>
      <c r="C74" s="5">
        <v>0</v>
      </c>
      <c r="D74" s="5">
        <v>0</v>
      </c>
      <c r="E74" s="8">
        <f t="shared" si="2"/>
        <v>0</v>
      </c>
      <c r="F74" s="5">
        <v>0</v>
      </c>
      <c r="G74" s="5">
        <v>0</v>
      </c>
      <c r="H74" s="8">
        <f t="shared" si="3"/>
        <v>0</v>
      </c>
      <c r="I74" s="1"/>
    </row>
    <row r="75" spans="1:9" x14ac:dyDescent="0.25">
      <c r="A75" s="23" t="s">
        <v>77</v>
      </c>
      <c r="B75" s="24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1"/>
    </row>
    <row r="76" spans="1:9" x14ac:dyDescent="0.25">
      <c r="A76" s="6"/>
      <c r="B76" s="7" t="s">
        <v>78</v>
      </c>
      <c r="C76" s="5">
        <v>0</v>
      </c>
      <c r="D76" s="5">
        <v>0</v>
      </c>
      <c r="E76" s="8">
        <f t="shared" si="2"/>
        <v>0</v>
      </c>
      <c r="F76" s="5">
        <v>0</v>
      </c>
      <c r="G76" s="5">
        <v>0</v>
      </c>
      <c r="H76" s="8">
        <f t="shared" si="3"/>
        <v>0</v>
      </c>
      <c r="I76" s="1"/>
    </row>
    <row r="77" spans="1:9" x14ac:dyDescent="0.25">
      <c r="A77" s="6"/>
      <c r="B77" s="7" t="s">
        <v>79</v>
      </c>
      <c r="C77" s="5">
        <v>0</v>
      </c>
      <c r="D77" s="5">
        <v>0</v>
      </c>
      <c r="E77" s="8">
        <f t="shared" si="2"/>
        <v>0</v>
      </c>
      <c r="F77" s="5">
        <v>0</v>
      </c>
      <c r="G77" s="5">
        <v>0</v>
      </c>
      <c r="H77" s="8">
        <f t="shared" si="3"/>
        <v>0</v>
      </c>
      <c r="I77" s="1"/>
    </row>
    <row r="78" spans="1:9" x14ac:dyDescent="0.25">
      <c r="A78" s="6"/>
      <c r="B78" s="7" t="s">
        <v>80</v>
      </c>
      <c r="C78" s="5">
        <v>0</v>
      </c>
      <c r="D78" s="5">
        <v>0</v>
      </c>
      <c r="E78" s="8">
        <f t="shared" ref="E78:E82" si="9">+C78+D78</f>
        <v>0</v>
      </c>
      <c r="F78" s="5">
        <v>0</v>
      </c>
      <c r="G78" s="5">
        <v>0</v>
      </c>
      <c r="H78" s="8">
        <f t="shared" ref="H78:H82" si="10">+E78-F78</f>
        <v>0</v>
      </c>
      <c r="I78" s="1"/>
    </row>
    <row r="79" spans="1:9" x14ac:dyDescent="0.25">
      <c r="A79" s="6"/>
      <c r="B79" s="7" t="s">
        <v>81</v>
      </c>
      <c r="C79" s="5">
        <v>0</v>
      </c>
      <c r="D79" s="5">
        <v>0</v>
      </c>
      <c r="E79" s="8">
        <f t="shared" si="9"/>
        <v>0</v>
      </c>
      <c r="F79" s="5">
        <v>0</v>
      </c>
      <c r="G79" s="5">
        <v>0</v>
      </c>
      <c r="H79" s="8">
        <f t="shared" si="10"/>
        <v>0</v>
      </c>
      <c r="I79" s="1"/>
    </row>
    <row r="80" spans="1:9" x14ac:dyDescent="0.25">
      <c r="A80" s="6"/>
      <c r="B80" s="7" t="s">
        <v>82</v>
      </c>
      <c r="C80" s="5">
        <v>0</v>
      </c>
      <c r="D80" s="5">
        <v>0</v>
      </c>
      <c r="E80" s="8">
        <f t="shared" si="9"/>
        <v>0</v>
      </c>
      <c r="F80" s="5">
        <v>0</v>
      </c>
      <c r="G80" s="5">
        <v>0</v>
      </c>
      <c r="H80" s="8">
        <f t="shared" si="10"/>
        <v>0</v>
      </c>
      <c r="I80" s="1"/>
    </row>
    <row r="81" spans="1:9" x14ac:dyDescent="0.25">
      <c r="A81" s="6"/>
      <c r="B81" s="7" t="s">
        <v>83</v>
      </c>
      <c r="C81" s="5">
        <v>0</v>
      </c>
      <c r="D81" s="5">
        <v>0</v>
      </c>
      <c r="E81" s="8">
        <f t="shared" si="9"/>
        <v>0</v>
      </c>
      <c r="F81" s="5">
        <v>0</v>
      </c>
      <c r="G81" s="5">
        <v>0</v>
      </c>
      <c r="H81" s="8">
        <f t="shared" si="10"/>
        <v>0</v>
      </c>
      <c r="I81" s="1"/>
    </row>
    <row r="82" spans="1:9" x14ac:dyDescent="0.25">
      <c r="A82" s="6"/>
      <c r="B82" s="7" t="s">
        <v>84</v>
      </c>
      <c r="C82" s="5">
        <v>0</v>
      </c>
      <c r="D82" s="5">
        <v>0</v>
      </c>
      <c r="E82" s="8">
        <f t="shared" si="9"/>
        <v>0</v>
      </c>
      <c r="F82" s="5">
        <v>0</v>
      </c>
      <c r="G82" s="5">
        <v>0</v>
      </c>
      <c r="H82" s="8">
        <f t="shared" si="10"/>
        <v>0</v>
      </c>
      <c r="I82" s="1"/>
    </row>
    <row r="83" spans="1:9" x14ac:dyDescent="0.25">
      <c r="A83" s="27"/>
      <c r="B83" s="28"/>
      <c r="C83" s="5"/>
      <c r="D83" s="5"/>
      <c r="E83" s="5"/>
      <c r="F83" s="5"/>
      <c r="G83" s="5"/>
      <c r="H83" s="5"/>
      <c r="I83" s="1"/>
    </row>
    <row r="84" spans="1:9" x14ac:dyDescent="0.25">
      <c r="A84" s="27" t="s">
        <v>85</v>
      </c>
      <c r="B84" s="28"/>
      <c r="C84" s="13">
        <f>+C93+C103+C113+C123+C133+C137+C146+C150+C85</f>
        <v>3453669296</v>
      </c>
      <c r="D84" s="13">
        <f t="shared" ref="D84:G84" si="11">+D93+D103+D113+D123+D133+D137+D146+D150+D85</f>
        <v>59259083</v>
      </c>
      <c r="E84" s="13">
        <f t="shared" ref="E84" si="12">+E85+E93+E103+E113+E123+E133+E137+E146+E150</f>
        <v>3512928379</v>
      </c>
      <c r="F84" s="13">
        <f t="shared" si="11"/>
        <v>1534567219</v>
      </c>
      <c r="G84" s="13">
        <f t="shared" si="11"/>
        <v>1532284583</v>
      </c>
      <c r="H84" s="13">
        <f>+H85+H93+H103+H113+H123+H133+H137+H146+H150</f>
        <v>1978361160</v>
      </c>
      <c r="I84" s="1"/>
    </row>
    <row r="85" spans="1:9" x14ac:dyDescent="0.25">
      <c r="A85" s="25" t="s">
        <v>12</v>
      </c>
      <c r="B85" s="26"/>
      <c r="C85" s="5">
        <f>SUM(C86:C92)</f>
        <v>2902577634</v>
      </c>
      <c r="D85" s="5">
        <f t="shared" ref="D85:H85" si="13">SUM(D86:D92)</f>
        <v>-81162411</v>
      </c>
      <c r="E85" s="5">
        <f t="shared" si="13"/>
        <v>2821415223</v>
      </c>
      <c r="F85" s="5">
        <f t="shared" si="13"/>
        <v>1344048719</v>
      </c>
      <c r="G85" s="5">
        <f t="shared" si="13"/>
        <v>1344042719</v>
      </c>
      <c r="H85" s="5">
        <f t="shared" si="13"/>
        <v>1477366504</v>
      </c>
      <c r="I85" s="1"/>
    </row>
    <row r="86" spans="1:9" x14ac:dyDescent="0.25">
      <c r="A86" s="6"/>
      <c r="B86" s="7" t="s">
        <v>13</v>
      </c>
      <c r="C86" s="5">
        <v>1006223658</v>
      </c>
      <c r="D86" s="5">
        <v>-60184183</v>
      </c>
      <c r="E86" s="8">
        <f>+C86+D86</f>
        <v>946039475</v>
      </c>
      <c r="F86" s="5">
        <v>455820081</v>
      </c>
      <c r="G86" s="5">
        <v>455820081</v>
      </c>
      <c r="H86" s="5">
        <f>+E86-F86</f>
        <v>490219394</v>
      </c>
      <c r="I86" s="1"/>
    </row>
    <row r="87" spans="1:9" x14ac:dyDescent="0.25">
      <c r="A87" s="6"/>
      <c r="B87" s="7" t="s">
        <v>14</v>
      </c>
      <c r="C87" s="8">
        <v>421607205</v>
      </c>
      <c r="D87" s="5">
        <v>-31172973</v>
      </c>
      <c r="E87" s="8">
        <f t="shared" ref="E87:E149" si="14">+C87+D87</f>
        <v>390434232</v>
      </c>
      <c r="F87" s="5">
        <v>173043373</v>
      </c>
      <c r="G87" s="5">
        <v>173043373</v>
      </c>
      <c r="H87" s="5">
        <f t="shared" ref="H87:H152" si="15">+E87-F87</f>
        <v>217390859</v>
      </c>
      <c r="I87" s="1"/>
    </row>
    <row r="88" spans="1:9" x14ac:dyDescent="0.25">
      <c r="A88" s="6"/>
      <c r="B88" s="7" t="s">
        <v>15</v>
      </c>
      <c r="C88" s="8">
        <v>663355334</v>
      </c>
      <c r="D88" s="5">
        <v>1854564</v>
      </c>
      <c r="E88" s="8">
        <f t="shared" si="14"/>
        <v>665209898</v>
      </c>
      <c r="F88" s="5">
        <v>346773478</v>
      </c>
      <c r="G88" s="5">
        <v>346773478</v>
      </c>
      <c r="H88" s="5">
        <f t="shared" si="15"/>
        <v>318436420</v>
      </c>
      <c r="I88" s="1"/>
    </row>
    <row r="89" spans="1:9" x14ac:dyDescent="0.25">
      <c r="A89" s="6"/>
      <c r="B89" s="7" t="s">
        <v>16</v>
      </c>
      <c r="C89" s="8">
        <v>384758659</v>
      </c>
      <c r="D89" s="5">
        <v>3890</v>
      </c>
      <c r="E89" s="8">
        <f t="shared" si="14"/>
        <v>384762549</v>
      </c>
      <c r="F89" s="5">
        <v>183571257</v>
      </c>
      <c r="G89" s="5">
        <v>183571257</v>
      </c>
      <c r="H89" s="5">
        <f t="shared" si="15"/>
        <v>201191292</v>
      </c>
      <c r="I89" s="1"/>
    </row>
    <row r="90" spans="1:9" x14ac:dyDescent="0.25">
      <c r="A90" s="6"/>
      <c r="B90" s="7" t="s">
        <v>17</v>
      </c>
      <c r="C90" s="8">
        <v>277318646</v>
      </c>
      <c r="D90" s="5">
        <v>10544383</v>
      </c>
      <c r="E90" s="8">
        <f t="shared" si="14"/>
        <v>287863029</v>
      </c>
      <c r="F90" s="5">
        <v>89228197</v>
      </c>
      <c r="G90" s="5">
        <v>89222197</v>
      </c>
      <c r="H90" s="5">
        <f t="shared" si="15"/>
        <v>198634832</v>
      </c>
      <c r="I90" s="1"/>
    </row>
    <row r="91" spans="1:9" x14ac:dyDescent="0.25">
      <c r="A91" s="6"/>
      <c r="B91" s="7" t="s">
        <v>18</v>
      </c>
      <c r="C91" s="8">
        <v>0</v>
      </c>
      <c r="D91" s="5">
        <v>0</v>
      </c>
      <c r="E91" s="8">
        <f t="shared" si="14"/>
        <v>0</v>
      </c>
      <c r="F91" s="5">
        <v>0</v>
      </c>
      <c r="G91" s="5">
        <v>0</v>
      </c>
      <c r="H91" s="5">
        <f t="shared" si="15"/>
        <v>0</v>
      </c>
      <c r="I91" s="1"/>
    </row>
    <row r="92" spans="1:9" x14ac:dyDescent="0.25">
      <c r="A92" s="6"/>
      <c r="B92" s="7" t="s">
        <v>19</v>
      </c>
      <c r="C92" s="8">
        <v>149314132</v>
      </c>
      <c r="D92" s="5">
        <v>-2208092</v>
      </c>
      <c r="E92" s="8">
        <f t="shared" si="14"/>
        <v>147106040</v>
      </c>
      <c r="F92" s="5">
        <v>95612333</v>
      </c>
      <c r="G92" s="5">
        <v>95612333</v>
      </c>
      <c r="H92" s="5">
        <f t="shared" si="15"/>
        <v>51493707</v>
      </c>
      <c r="I92" s="1"/>
    </row>
    <row r="93" spans="1:9" x14ac:dyDescent="0.25">
      <c r="A93" s="25" t="s">
        <v>20</v>
      </c>
      <c r="B93" s="26"/>
      <c r="C93" s="5">
        <f>SUM(C94:C102)</f>
        <v>48131837</v>
      </c>
      <c r="D93" s="5">
        <f t="shared" ref="D93:H93" si="16">SUM(D94:D102)</f>
        <v>48889578</v>
      </c>
      <c r="E93" s="5">
        <f t="shared" si="16"/>
        <v>97021415</v>
      </c>
      <c r="F93" s="5">
        <f t="shared" si="16"/>
        <v>42423540</v>
      </c>
      <c r="G93" s="5">
        <f t="shared" si="16"/>
        <v>42003375</v>
      </c>
      <c r="H93" s="5">
        <f t="shared" si="16"/>
        <v>54597875</v>
      </c>
      <c r="I93" s="1"/>
    </row>
    <row r="94" spans="1:9" x14ac:dyDescent="0.25">
      <c r="A94" s="6"/>
      <c r="B94" s="7" t="s">
        <v>21</v>
      </c>
      <c r="C94" s="5">
        <v>20160181</v>
      </c>
      <c r="D94" s="5">
        <v>8800795</v>
      </c>
      <c r="E94" s="8">
        <f t="shared" si="14"/>
        <v>28960976</v>
      </c>
      <c r="F94" s="5">
        <v>10311137</v>
      </c>
      <c r="G94" s="5">
        <v>10189821</v>
      </c>
      <c r="H94" s="5">
        <f t="shared" si="15"/>
        <v>18649839</v>
      </c>
      <c r="I94" s="1"/>
    </row>
    <row r="95" spans="1:9" x14ac:dyDescent="0.25">
      <c r="A95" s="6"/>
      <c r="B95" s="7" t="s">
        <v>22</v>
      </c>
      <c r="C95" s="5">
        <v>2150224</v>
      </c>
      <c r="D95" s="5">
        <v>1759622</v>
      </c>
      <c r="E95" s="8">
        <f t="shared" si="14"/>
        <v>3909846</v>
      </c>
      <c r="F95" s="5">
        <v>2489254</v>
      </c>
      <c r="G95" s="5">
        <v>2485496</v>
      </c>
      <c r="H95" s="5">
        <f t="shared" si="15"/>
        <v>1420592</v>
      </c>
      <c r="I95" s="1"/>
    </row>
    <row r="96" spans="1:9" x14ac:dyDescent="0.25">
      <c r="A96" s="6"/>
      <c r="B96" s="7" t="s">
        <v>23</v>
      </c>
      <c r="C96" s="5">
        <v>0</v>
      </c>
      <c r="D96" s="5">
        <v>1281100</v>
      </c>
      <c r="E96" s="8">
        <f t="shared" si="14"/>
        <v>1281100</v>
      </c>
      <c r="F96" s="5">
        <v>1029249</v>
      </c>
      <c r="G96" s="5">
        <v>1029249</v>
      </c>
      <c r="H96" s="5">
        <f t="shared" si="15"/>
        <v>251851</v>
      </c>
      <c r="I96" s="1"/>
    </row>
    <row r="97" spans="1:9" x14ac:dyDescent="0.25">
      <c r="A97" s="6"/>
      <c r="B97" s="7" t="s">
        <v>24</v>
      </c>
      <c r="C97" s="5">
        <v>280800</v>
      </c>
      <c r="D97" s="5">
        <v>3822627</v>
      </c>
      <c r="E97" s="8">
        <f t="shared" si="14"/>
        <v>4103427</v>
      </c>
      <c r="F97" s="5">
        <v>2235663</v>
      </c>
      <c r="G97" s="5">
        <v>2228389</v>
      </c>
      <c r="H97" s="5">
        <f t="shared" si="15"/>
        <v>1867764</v>
      </c>
      <c r="I97" s="1"/>
    </row>
    <row r="98" spans="1:9" x14ac:dyDescent="0.25">
      <c r="A98" s="6"/>
      <c r="B98" s="7" t="s">
        <v>25</v>
      </c>
      <c r="C98" s="5">
        <v>4150253</v>
      </c>
      <c r="D98" s="5">
        <v>21189988</v>
      </c>
      <c r="E98" s="8">
        <f t="shared" si="14"/>
        <v>25340241</v>
      </c>
      <c r="F98" s="5">
        <v>14537441</v>
      </c>
      <c r="G98" s="5">
        <v>14285886</v>
      </c>
      <c r="H98" s="5">
        <f t="shared" si="15"/>
        <v>10802800</v>
      </c>
      <c r="I98" s="1"/>
    </row>
    <row r="99" spans="1:9" x14ac:dyDescent="0.25">
      <c r="A99" s="6"/>
      <c r="B99" s="7" t="s">
        <v>26</v>
      </c>
      <c r="C99" s="5">
        <v>10387499</v>
      </c>
      <c r="D99" s="5">
        <v>7759788</v>
      </c>
      <c r="E99" s="8">
        <f t="shared" si="14"/>
        <v>18147287</v>
      </c>
      <c r="F99" s="5">
        <v>5657517</v>
      </c>
      <c r="G99" s="5">
        <v>5652793</v>
      </c>
      <c r="H99" s="5">
        <f t="shared" si="15"/>
        <v>12489770</v>
      </c>
      <c r="I99" s="1"/>
    </row>
    <row r="100" spans="1:9" x14ac:dyDescent="0.25">
      <c r="A100" s="6"/>
      <c r="B100" s="7" t="s">
        <v>27</v>
      </c>
      <c r="C100" s="5">
        <v>10654942</v>
      </c>
      <c r="D100" s="5">
        <v>2394887</v>
      </c>
      <c r="E100" s="8">
        <f t="shared" si="14"/>
        <v>13049829</v>
      </c>
      <c r="F100" s="5">
        <v>5042237</v>
      </c>
      <c r="G100" s="5">
        <v>5042237</v>
      </c>
      <c r="H100" s="5">
        <f t="shared" si="15"/>
        <v>8007592</v>
      </c>
      <c r="I100" s="1"/>
    </row>
    <row r="101" spans="1:9" x14ac:dyDescent="0.25">
      <c r="A101" s="6"/>
      <c r="B101" s="7" t="s">
        <v>28</v>
      </c>
      <c r="C101" s="5">
        <v>0</v>
      </c>
      <c r="D101" s="5">
        <v>0</v>
      </c>
      <c r="E101" s="8">
        <f t="shared" si="14"/>
        <v>0</v>
      </c>
      <c r="F101" s="5">
        <v>0</v>
      </c>
      <c r="G101" s="5">
        <v>0</v>
      </c>
      <c r="H101" s="5">
        <f t="shared" si="15"/>
        <v>0</v>
      </c>
      <c r="I101" s="1"/>
    </row>
    <row r="102" spans="1:9" x14ac:dyDescent="0.25">
      <c r="A102" s="6"/>
      <c r="B102" s="7" t="s">
        <v>29</v>
      </c>
      <c r="C102" s="5">
        <v>347938</v>
      </c>
      <c r="D102" s="5">
        <v>1880771</v>
      </c>
      <c r="E102" s="8">
        <f t="shared" si="14"/>
        <v>2228709</v>
      </c>
      <c r="F102" s="5">
        <v>1121042</v>
      </c>
      <c r="G102" s="5">
        <v>1089504</v>
      </c>
      <c r="H102" s="5">
        <f t="shared" si="15"/>
        <v>1107667</v>
      </c>
      <c r="I102" s="1"/>
    </row>
    <row r="103" spans="1:9" x14ac:dyDescent="0.25">
      <c r="A103" s="25" t="s">
        <v>30</v>
      </c>
      <c r="B103" s="26"/>
      <c r="C103" s="5">
        <f>SUM(C104:C112)</f>
        <v>502959825</v>
      </c>
      <c r="D103" s="5">
        <f t="shared" ref="D103:H103" si="17">SUM(D104:D112)</f>
        <v>124489992</v>
      </c>
      <c r="E103" s="5">
        <f t="shared" si="17"/>
        <v>627449817</v>
      </c>
      <c r="F103" s="5">
        <f t="shared" si="17"/>
        <v>139610670</v>
      </c>
      <c r="G103" s="5">
        <f t="shared" si="17"/>
        <v>138167968</v>
      </c>
      <c r="H103" s="5">
        <f t="shared" si="17"/>
        <v>487839147</v>
      </c>
      <c r="I103" s="1"/>
    </row>
    <row r="104" spans="1:9" x14ac:dyDescent="0.25">
      <c r="A104" s="6"/>
      <c r="B104" s="7" t="s">
        <v>31</v>
      </c>
      <c r="C104" s="5">
        <v>96668732</v>
      </c>
      <c r="D104" s="5">
        <v>24005723</v>
      </c>
      <c r="E104" s="8">
        <f t="shared" si="14"/>
        <v>120674455</v>
      </c>
      <c r="F104" s="5">
        <v>26536045</v>
      </c>
      <c r="G104" s="5">
        <v>25154381</v>
      </c>
      <c r="H104" s="5">
        <f t="shared" si="15"/>
        <v>94138410</v>
      </c>
      <c r="I104" s="1"/>
    </row>
    <row r="105" spans="1:9" x14ac:dyDescent="0.25">
      <c r="A105" s="6"/>
      <c r="B105" s="7" t="s">
        <v>32</v>
      </c>
      <c r="C105" s="5">
        <v>8016538</v>
      </c>
      <c r="D105" s="5">
        <v>10538470</v>
      </c>
      <c r="E105" s="8">
        <f t="shared" si="14"/>
        <v>18555008</v>
      </c>
      <c r="F105" s="5">
        <v>8828024</v>
      </c>
      <c r="G105" s="5">
        <v>8828024</v>
      </c>
      <c r="H105" s="5">
        <f t="shared" si="15"/>
        <v>9726984</v>
      </c>
      <c r="I105" s="1"/>
    </row>
    <row r="106" spans="1:9" x14ac:dyDescent="0.25">
      <c r="A106" s="6"/>
      <c r="B106" s="7" t="s">
        <v>33</v>
      </c>
      <c r="C106" s="5">
        <v>24834318</v>
      </c>
      <c r="D106" s="5">
        <v>82974747</v>
      </c>
      <c r="E106" s="8">
        <f t="shared" si="14"/>
        <v>107809065</v>
      </c>
      <c r="F106" s="5">
        <v>54928379</v>
      </c>
      <c r="G106" s="5">
        <v>54930713</v>
      </c>
      <c r="H106" s="5">
        <f t="shared" si="15"/>
        <v>52880686</v>
      </c>
      <c r="I106" s="1"/>
    </row>
    <row r="107" spans="1:9" x14ac:dyDescent="0.25">
      <c r="A107" s="6"/>
      <c r="B107" s="7" t="s">
        <v>34</v>
      </c>
      <c r="C107" s="5">
        <v>13419271</v>
      </c>
      <c r="D107" s="5">
        <v>2518019</v>
      </c>
      <c r="E107" s="8">
        <f t="shared" si="14"/>
        <v>15937290</v>
      </c>
      <c r="F107" s="5">
        <v>6673535</v>
      </c>
      <c r="G107" s="5">
        <v>6673535</v>
      </c>
      <c r="H107" s="5">
        <f t="shared" si="15"/>
        <v>9263755</v>
      </c>
      <c r="I107" s="1"/>
    </row>
    <row r="108" spans="1:9" x14ac:dyDescent="0.25">
      <c r="A108" s="6"/>
      <c r="B108" s="7" t="s">
        <v>35</v>
      </c>
      <c r="C108" s="5">
        <v>43635296</v>
      </c>
      <c r="D108" s="5">
        <v>23138577</v>
      </c>
      <c r="E108" s="8">
        <f t="shared" si="14"/>
        <v>66773873</v>
      </c>
      <c r="F108" s="5">
        <v>14925540</v>
      </c>
      <c r="G108" s="5">
        <v>14891950</v>
      </c>
      <c r="H108" s="5">
        <f t="shared" si="15"/>
        <v>51848333</v>
      </c>
      <c r="I108" s="1"/>
    </row>
    <row r="109" spans="1:9" x14ac:dyDescent="0.25">
      <c r="A109" s="6"/>
      <c r="B109" s="7" t="s">
        <v>36</v>
      </c>
      <c r="C109" s="5">
        <v>6136797</v>
      </c>
      <c r="D109" s="5">
        <v>4010732</v>
      </c>
      <c r="E109" s="8">
        <f t="shared" si="14"/>
        <v>10147529</v>
      </c>
      <c r="F109" s="5">
        <v>3497452</v>
      </c>
      <c r="G109" s="5">
        <v>3497452</v>
      </c>
      <c r="H109" s="5">
        <f t="shared" si="15"/>
        <v>6650077</v>
      </c>
      <c r="I109" s="1"/>
    </row>
    <row r="110" spans="1:9" x14ac:dyDescent="0.25">
      <c r="A110" s="6"/>
      <c r="B110" s="7" t="s">
        <v>37</v>
      </c>
      <c r="C110" s="5">
        <v>38178992</v>
      </c>
      <c r="D110" s="5">
        <v>6994983</v>
      </c>
      <c r="E110" s="8">
        <f t="shared" si="14"/>
        <v>45173975</v>
      </c>
      <c r="F110" s="5">
        <v>3257796</v>
      </c>
      <c r="G110" s="5">
        <v>3257796</v>
      </c>
      <c r="H110" s="5">
        <f t="shared" si="15"/>
        <v>41916179</v>
      </c>
      <c r="I110" s="1"/>
    </row>
    <row r="111" spans="1:9" x14ac:dyDescent="0.25">
      <c r="A111" s="6"/>
      <c r="B111" s="7" t="s">
        <v>38</v>
      </c>
      <c r="C111" s="5">
        <v>36819846</v>
      </c>
      <c r="D111" s="5">
        <v>-2739624</v>
      </c>
      <c r="E111" s="8">
        <f t="shared" si="14"/>
        <v>34080222</v>
      </c>
      <c r="F111" s="5">
        <v>1485412</v>
      </c>
      <c r="G111" s="5">
        <v>1485412</v>
      </c>
      <c r="H111" s="5">
        <f t="shared" si="15"/>
        <v>32594810</v>
      </c>
      <c r="I111" s="1"/>
    </row>
    <row r="112" spans="1:9" x14ac:dyDescent="0.25">
      <c r="A112" s="9"/>
      <c r="B112" s="10" t="s">
        <v>39</v>
      </c>
      <c r="C112" s="5">
        <v>235250035</v>
      </c>
      <c r="D112" s="5">
        <v>-26951635</v>
      </c>
      <c r="E112" s="8">
        <f t="shared" si="14"/>
        <v>208298400</v>
      </c>
      <c r="F112" s="5">
        <v>19478487</v>
      </c>
      <c r="G112" s="5">
        <v>19448705</v>
      </c>
      <c r="H112" s="5">
        <f t="shared" si="15"/>
        <v>188819913</v>
      </c>
      <c r="I112" s="11"/>
    </row>
    <row r="113" spans="1:9" x14ac:dyDescent="0.25">
      <c r="A113" s="23" t="s">
        <v>40</v>
      </c>
      <c r="B113" s="24"/>
      <c r="C113" s="5">
        <f>SUM(C114:C122)</f>
        <v>0</v>
      </c>
      <c r="D113" s="5">
        <f t="shared" ref="D113:H113" si="18">SUM(D114:D122)</f>
        <v>26905799</v>
      </c>
      <c r="E113" s="5">
        <f t="shared" si="18"/>
        <v>26905799</v>
      </c>
      <c r="F113" s="5">
        <f t="shared" si="18"/>
        <v>2888475</v>
      </c>
      <c r="G113" s="5">
        <f t="shared" si="18"/>
        <v>2888475</v>
      </c>
      <c r="H113" s="5">
        <f t="shared" si="18"/>
        <v>24017324</v>
      </c>
      <c r="I113" s="1"/>
    </row>
    <row r="114" spans="1:9" x14ac:dyDescent="0.25">
      <c r="A114" s="6"/>
      <c r="B114" s="7" t="s">
        <v>41</v>
      </c>
      <c r="C114" s="5">
        <v>0</v>
      </c>
      <c r="D114" s="5">
        <v>0</v>
      </c>
      <c r="E114" s="8">
        <f t="shared" si="14"/>
        <v>0</v>
      </c>
      <c r="F114" s="5">
        <v>0</v>
      </c>
      <c r="G114" s="5">
        <v>0</v>
      </c>
      <c r="H114" s="5">
        <f t="shared" si="15"/>
        <v>0</v>
      </c>
      <c r="I114" s="1"/>
    </row>
    <row r="115" spans="1:9" x14ac:dyDescent="0.25">
      <c r="A115" s="6"/>
      <c r="B115" s="7" t="s">
        <v>42</v>
      </c>
      <c r="C115" s="5">
        <v>0</v>
      </c>
      <c r="D115" s="5">
        <v>0</v>
      </c>
      <c r="E115" s="8">
        <f t="shared" si="14"/>
        <v>0</v>
      </c>
      <c r="F115" s="5">
        <v>0</v>
      </c>
      <c r="G115" s="5">
        <v>0</v>
      </c>
      <c r="H115" s="5">
        <f t="shared" si="15"/>
        <v>0</v>
      </c>
      <c r="I115" s="1"/>
    </row>
    <row r="116" spans="1:9" x14ac:dyDescent="0.25">
      <c r="A116" s="6"/>
      <c r="B116" s="7" t="s">
        <v>43</v>
      </c>
      <c r="C116" s="5">
        <v>0</v>
      </c>
      <c r="D116" s="5">
        <v>0</v>
      </c>
      <c r="E116" s="8">
        <f t="shared" si="14"/>
        <v>0</v>
      </c>
      <c r="F116" s="5">
        <v>0</v>
      </c>
      <c r="G116" s="5">
        <v>0</v>
      </c>
      <c r="H116" s="5">
        <f t="shared" si="15"/>
        <v>0</v>
      </c>
      <c r="I116" s="1"/>
    </row>
    <row r="117" spans="1:9" x14ac:dyDescent="0.25">
      <c r="A117" s="6"/>
      <c r="B117" s="7" t="s">
        <v>44</v>
      </c>
      <c r="C117" s="5">
        <v>0</v>
      </c>
      <c r="D117" s="5">
        <v>26905799</v>
      </c>
      <c r="E117" s="8">
        <f t="shared" si="14"/>
        <v>26905799</v>
      </c>
      <c r="F117" s="5">
        <v>2888475</v>
      </c>
      <c r="G117" s="5">
        <v>2888475</v>
      </c>
      <c r="H117" s="5">
        <f t="shared" si="15"/>
        <v>24017324</v>
      </c>
      <c r="I117" s="1"/>
    </row>
    <row r="118" spans="1:9" x14ac:dyDescent="0.25">
      <c r="A118" s="6"/>
      <c r="B118" s="7" t="s">
        <v>45</v>
      </c>
      <c r="C118" s="5">
        <v>0</v>
      </c>
      <c r="D118" s="5">
        <v>0</v>
      </c>
      <c r="E118" s="8">
        <f t="shared" si="14"/>
        <v>0</v>
      </c>
      <c r="F118" s="5">
        <v>0</v>
      </c>
      <c r="G118" s="5">
        <v>0</v>
      </c>
      <c r="H118" s="5">
        <f t="shared" si="15"/>
        <v>0</v>
      </c>
      <c r="I118" s="1"/>
    </row>
    <row r="119" spans="1:9" x14ac:dyDescent="0.25">
      <c r="A119" s="6"/>
      <c r="B119" s="7" t="s">
        <v>46</v>
      </c>
      <c r="C119" s="5">
        <v>0</v>
      </c>
      <c r="D119" s="5">
        <v>0</v>
      </c>
      <c r="E119" s="8">
        <f t="shared" si="14"/>
        <v>0</v>
      </c>
      <c r="F119" s="5">
        <v>0</v>
      </c>
      <c r="G119" s="5">
        <v>0</v>
      </c>
      <c r="H119" s="5">
        <f t="shared" si="15"/>
        <v>0</v>
      </c>
      <c r="I119" s="1"/>
    </row>
    <row r="120" spans="1:9" x14ac:dyDescent="0.25">
      <c r="A120" s="6"/>
      <c r="B120" s="7" t="s">
        <v>47</v>
      </c>
      <c r="C120" s="5">
        <v>0</v>
      </c>
      <c r="D120" s="5">
        <v>0</v>
      </c>
      <c r="E120" s="8">
        <f t="shared" si="14"/>
        <v>0</v>
      </c>
      <c r="F120" s="5">
        <v>0</v>
      </c>
      <c r="G120" s="5">
        <v>0</v>
      </c>
      <c r="H120" s="5">
        <f t="shared" si="15"/>
        <v>0</v>
      </c>
      <c r="I120" s="1"/>
    </row>
    <row r="121" spans="1:9" x14ac:dyDescent="0.25">
      <c r="A121" s="6"/>
      <c r="B121" s="7" t="s">
        <v>48</v>
      </c>
      <c r="C121" s="5">
        <v>0</v>
      </c>
      <c r="D121" s="5">
        <v>0</v>
      </c>
      <c r="E121" s="8">
        <f t="shared" si="14"/>
        <v>0</v>
      </c>
      <c r="F121" s="5">
        <v>0</v>
      </c>
      <c r="G121" s="5">
        <v>0</v>
      </c>
      <c r="H121" s="5">
        <f t="shared" si="15"/>
        <v>0</v>
      </c>
      <c r="I121" s="1"/>
    </row>
    <row r="122" spans="1:9" x14ac:dyDescent="0.25">
      <c r="A122" s="6"/>
      <c r="B122" s="7" t="s">
        <v>49</v>
      </c>
      <c r="C122" s="5">
        <v>0</v>
      </c>
      <c r="D122" s="5">
        <v>0</v>
      </c>
      <c r="E122" s="8">
        <f t="shared" si="14"/>
        <v>0</v>
      </c>
      <c r="F122" s="5">
        <v>0</v>
      </c>
      <c r="G122" s="5">
        <v>0</v>
      </c>
      <c r="H122" s="5">
        <f t="shared" si="15"/>
        <v>0</v>
      </c>
      <c r="I122" s="1"/>
    </row>
    <row r="123" spans="1:9" x14ac:dyDescent="0.25">
      <c r="A123" s="25" t="s">
        <v>50</v>
      </c>
      <c r="B123" s="26"/>
      <c r="C123" s="5">
        <f>SUM(C124:C132)</f>
        <v>0</v>
      </c>
      <c r="D123" s="5">
        <f t="shared" ref="D123:H123" si="19">SUM(D124:D132)</f>
        <v>-62518275</v>
      </c>
      <c r="E123" s="5">
        <f t="shared" si="19"/>
        <v>-62518275</v>
      </c>
      <c r="F123" s="5">
        <f t="shared" si="19"/>
        <v>4463172</v>
      </c>
      <c r="G123" s="5">
        <f t="shared" si="19"/>
        <v>4049403</v>
      </c>
      <c r="H123" s="5">
        <f t="shared" si="19"/>
        <v>-66981447</v>
      </c>
      <c r="I123" s="1"/>
    </row>
    <row r="124" spans="1:9" x14ac:dyDescent="0.25">
      <c r="A124" s="6"/>
      <c r="B124" s="7" t="s">
        <v>51</v>
      </c>
      <c r="C124" s="5">
        <v>0</v>
      </c>
      <c r="D124" s="5">
        <v>15558188</v>
      </c>
      <c r="E124" s="8">
        <f t="shared" si="14"/>
        <v>15558188</v>
      </c>
      <c r="F124" s="5">
        <v>2310432</v>
      </c>
      <c r="G124" s="5">
        <v>2090019</v>
      </c>
      <c r="H124" s="5">
        <f t="shared" si="15"/>
        <v>13247756</v>
      </c>
      <c r="I124" s="1"/>
    </row>
    <row r="125" spans="1:9" x14ac:dyDescent="0.25">
      <c r="A125" s="6"/>
      <c r="B125" s="7" t="s">
        <v>52</v>
      </c>
      <c r="C125" s="5">
        <v>0</v>
      </c>
      <c r="D125" s="5">
        <v>10961630</v>
      </c>
      <c r="E125" s="8">
        <f t="shared" si="14"/>
        <v>10961630</v>
      </c>
      <c r="F125" s="5">
        <v>221408</v>
      </c>
      <c r="G125" s="5">
        <v>205304</v>
      </c>
      <c r="H125" s="5">
        <f t="shared" si="15"/>
        <v>10740222</v>
      </c>
      <c r="I125" s="1"/>
    </row>
    <row r="126" spans="1:9" x14ac:dyDescent="0.25">
      <c r="A126" s="6"/>
      <c r="B126" s="7" t="s">
        <v>53</v>
      </c>
      <c r="C126" s="5">
        <v>0</v>
      </c>
      <c r="D126" s="5">
        <v>8503063</v>
      </c>
      <c r="E126" s="8">
        <f t="shared" si="14"/>
        <v>8503063</v>
      </c>
      <c r="F126" s="5">
        <v>1901332</v>
      </c>
      <c r="G126" s="5">
        <v>1724080</v>
      </c>
      <c r="H126" s="5">
        <f t="shared" si="15"/>
        <v>6601731</v>
      </c>
      <c r="I126" s="1"/>
    </row>
    <row r="127" spans="1:9" x14ac:dyDescent="0.25">
      <c r="A127" s="6"/>
      <c r="B127" s="7" t="s">
        <v>54</v>
      </c>
      <c r="C127" s="5">
        <v>0</v>
      </c>
      <c r="D127" s="5">
        <v>-98595837</v>
      </c>
      <c r="E127" s="8">
        <f t="shared" si="14"/>
        <v>-98595837</v>
      </c>
      <c r="F127" s="5">
        <v>0</v>
      </c>
      <c r="G127" s="5">
        <v>0</v>
      </c>
      <c r="H127" s="5">
        <f t="shared" si="15"/>
        <v>-98595837</v>
      </c>
      <c r="I127" s="1"/>
    </row>
    <row r="128" spans="1:9" x14ac:dyDescent="0.25">
      <c r="A128" s="6"/>
      <c r="B128" s="7" t="s">
        <v>55</v>
      </c>
      <c r="C128" s="5">
        <v>0</v>
      </c>
      <c r="D128" s="5">
        <v>0</v>
      </c>
      <c r="E128" s="8">
        <f t="shared" si="14"/>
        <v>0</v>
      </c>
      <c r="F128" s="5">
        <v>0</v>
      </c>
      <c r="G128" s="5">
        <v>0</v>
      </c>
      <c r="H128" s="5">
        <f t="shared" si="15"/>
        <v>0</v>
      </c>
      <c r="I128" s="1"/>
    </row>
    <row r="129" spans="1:9" x14ac:dyDescent="0.25">
      <c r="A129" s="6"/>
      <c r="B129" s="7" t="s">
        <v>56</v>
      </c>
      <c r="C129" s="5">
        <v>0</v>
      </c>
      <c r="D129" s="5">
        <v>0</v>
      </c>
      <c r="E129" s="8">
        <f t="shared" si="14"/>
        <v>0</v>
      </c>
      <c r="F129" s="5">
        <v>0</v>
      </c>
      <c r="G129" s="5">
        <v>0</v>
      </c>
      <c r="H129" s="5">
        <f t="shared" si="15"/>
        <v>0</v>
      </c>
      <c r="I129" s="1"/>
    </row>
    <row r="130" spans="1:9" x14ac:dyDescent="0.25">
      <c r="A130" s="6"/>
      <c r="B130" s="7" t="s">
        <v>57</v>
      </c>
      <c r="C130" s="5">
        <v>0</v>
      </c>
      <c r="D130" s="5">
        <v>27000</v>
      </c>
      <c r="E130" s="8">
        <f t="shared" si="14"/>
        <v>27000</v>
      </c>
      <c r="F130" s="5">
        <v>0</v>
      </c>
      <c r="G130" s="5">
        <v>0</v>
      </c>
      <c r="H130" s="5">
        <f t="shared" si="15"/>
        <v>27000</v>
      </c>
      <c r="I130" s="1"/>
    </row>
    <row r="131" spans="1:9" x14ac:dyDescent="0.25">
      <c r="A131" s="6"/>
      <c r="B131" s="7" t="s">
        <v>58</v>
      </c>
      <c r="C131" s="5">
        <v>0</v>
      </c>
      <c r="D131" s="5">
        <v>0</v>
      </c>
      <c r="E131" s="8">
        <f t="shared" si="14"/>
        <v>0</v>
      </c>
      <c r="F131" s="5">
        <v>0</v>
      </c>
      <c r="G131" s="5">
        <v>0</v>
      </c>
      <c r="H131" s="5">
        <f t="shared" si="15"/>
        <v>0</v>
      </c>
      <c r="I131" s="1"/>
    </row>
    <row r="132" spans="1:9" x14ac:dyDescent="0.25">
      <c r="A132" s="6"/>
      <c r="B132" s="7" t="s">
        <v>59</v>
      </c>
      <c r="C132" s="5">
        <v>0</v>
      </c>
      <c r="D132" s="5">
        <v>1027681</v>
      </c>
      <c r="E132" s="8">
        <f t="shared" si="14"/>
        <v>1027681</v>
      </c>
      <c r="F132" s="5">
        <v>30000</v>
      </c>
      <c r="G132" s="5">
        <v>30000</v>
      </c>
      <c r="H132" s="5">
        <f t="shared" si="15"/>
        <v>997681</v>
      </c>
      <c r="I132" s="16"/>
    </row>
    <row r="133" spans="1:9" x14ac:dyDescent="0.25">
      <c r="A133" s="25" t="s">
        <v>60</v>
      </c>
      <c r="B133" s="26"/>
      <c r="C133" s="5">
        <f>SUM(C134:C136)</f>
        <v>0</v>
      </c>
      <c r="D133" s="5">
        <f t="shared" ref="D133:H133" si="20">SUM(D134:D136)</f>
        <v>2654400</v>
      </c>
      <c r="E133" s="8">
        <f t="shared" si="20"/>
        <v>2654400</v>
      </c>
      <c r="F133" s="5">
        <f t="shared" si="20"/>
        <v>1132643</v>
      </c>
      <c r="G133" s="5">
        <f t="shared" si="20"/>
        <v>1132643</v>
      </c>
      <c r="H133" s="5">
        <f t="shared" si="20"/>
        <v>1521757</v>
      </c>
      <c r="I133" s="16"/>
    </row>
    <row r="134" spans="1:9" x14ac:dyDescent="0.25">
      <c r="A134" s="6"/>
      <c r="B134" s="7" t="s">
        <v>61</v>
      </c>
      <c r="C134" s="5">
        <v>0</v>
      </c>
      <c r="D134" s="5">
        <v>0</v>
      </c>
      <c r="E134" s="8">
        <f t="shared" si="14"/>
        <v>0</v>
      </c>
      <c r="F134" s="5">
        <v>0</v>
      </c>
      <c r="G134" s="5">
        <v>0</v>
      </c>
      <c r="H134" s="5">
        <f t="shared" si="15"/>
        <v>0</v>
      </c>
      <c r="I134" s="16"/>
    </row>
    <row r="135" spans="1:9" x14ac:dyDescent="0.25">
      <c r="A135" s="6"/>
      <c r="B135" s="7" t="s">
        <v>62</v>
      </c>
      <c r="C135" s="5">
        <v>0</v>
      </c>
      <c r="D135" s="5">
        <v>2654400</v>
      </c>
      <c r="E135" s="8">
        <f t="shared" si="14"/>
        <v>2654400</v>
      </c>
      <c r="F135" s="5">
        <v>1132643</v>
      </c>
      <c r="G135" s="5">
        <v>1132643</v>
      </c>
      <c r="H135" s="5">
        <f t="shared" si="15"/>
        <v>1521757</v>
      </c>
      <c r="I135" s="16"/>
    </row>
    <row r="136" spans="1:9" x14ac:dyDescent="0.25">
      <c r="A136" s="6"/>
      <c r="B136" s="7" t="s">
        <v>63</v>
      </c>
      <c r="C136" s="5">
        <v>0</v>
      </c>
      <c r="D136" s="5">
        <v>0</v>
      </c>
      <c r="E136" s="8">
        <f t="shared" si="14"/>
        <v>0</v>
      </c>
      <c r="F136" s="5">
        <v>0</v>
      </c>
      <c r="G136" s="5">
        <v>0</v>
      </c>
      <c r="H136" s="5">
        <f t="shared" si="15"/>
        <v>0</v>
      </c>
      <c r="I136" s="16"/>
    </row>
    <row r="137" spans="1:9" x14ac:dyDescent="0.25">
      <c r="A137" s="25" t="s">
        <v>64</v>
      </c>
      <c r="B137" s="26"/>
      <c r="C137" s="5">
        <v>0</v>
      </c>
      <c r="D137" s="5">
        <v>0</v>
      </c>
      <c r="E137" s="8">
        <v>0</v>
      </c>
      <c r="F137" s="5">
        <v>0</v>
      </c>
      <c r="G137" s="5">
        <v>0</v>
      </c>
      <c r="H137" s="5">
        <v>0</v>
      </c>
      <c r="I137" s="16"/>
    </row>
    <row r="138" spans="1:9" x14ac:dyDescent="0.25">
      <c r="A138" s="6"/>
      <c r="B138" s="7" t="s">
        <v>65</v>
      </c>
      <c r="C138" s="5">
        <v>0</v>
      </c>
      <c r="D138" s="5">
        <v>0</v>
      </c>
      <c r="E138" s="8">
        <f t="shared" si="14"/>
        <v>0</v>
      </c>
      <c r="F138" s="5">
        <v>0</v>
      </c>
      <c r="G138" s="5">
        <v>0</v>
      </c>
      <c r="H138" s="5">
        <f t="shared" si="15"/>
        <v>0</v>
      </c>
      <c r="I138" s="16"/>
    </row>
    <row r="139" spans="1:9" x14ac:dyDescent="0.25">
      <c r="A139" s="6"/>
      <c r="B139" s="7" t="s">
        <v>66</v>
      </c>
      <c r="C139" s="5">
        <v>0</v>
      </c>
      <c r="D139" s="5">
        <v>0</v>
      </c>
      <c r="E139" s="8">
        <f t="shared" si="14"/>
        <v>0</v>
      </c>
      <c r="F139" s="5">
        <v>0</v>
      </c>
      <c r="G139" s="5">
        <v>0</v>
      </c>
      <c r="H139" s="5">
        <f t="shared" si="15"/>
        <v>0</v>
      </c>
      <c r="I139" s="16"/>
    </row>
    <row r="140" spans="1:9" x14ac:dyDescent="0.25">
      <c r="A140" s="6"/>
      <c r="B140" s="7" t="s">
        <v>67</v>
      </c>
      <c r="C140" s="5">
        <v>0</v>
      </c>
      <c r="D140" s="5">
        <v>0</v>
      </c>
      <c r="E140" s="8">
        <f t="shared" si="14"/>
        <v>0</v>
      </c>
      <c r="F140" s="5">
        <v>0</v>
      </c>
      <c r="G140" s="5">
        <v>0</v>
      </c>
      <c r="H140" s="5">
        <f t="shared" si="15"/>
        <v>0</v>
      </c>
      <c r="I140" s="16"/>
    </row>
    <row r="141" spans="1:9" x14ac:dyDescent="0.25">
      <c r="A141" s="6"/>
      <c r="B141" s="7" t="s">
        <v>68</v>
      </c>
      <c r="C141" s="5">
        <v>0</v>
      </c>
      <c r="D141" s="5">
        <v>0</v>
      </c>
      <c r="E141" s="8">
        <f t="shared" si="14"/>
        <v>0</v>
      </c>
      <c r="F141" s="5">
        <v>0</v>
      </c>
      <c r="G141" s="5">
        <v>0</v>
      </c>
      <c r="H141" s="5">
        <f t="shared" si="15"/>
        <v>0</v>
      </c>
      <c r="I141" s="16"/>
    </row>
    <row r="142" spans="1:9" x14ac:dyDescent="0.25">
      <c r="A142" s="6"/>
      <c r="B142" s="7" t="s">
        <v>69</v>
      </c>
      <c r="C142" s="5">
        <v>0</v>
      </c>
      <c r="D142" s="5">
        <v>0</v>
      </c>
      <c r="E142" s="8">
        <f t="shared" si="14"/>
        <v>0</v>
      </c>
      <c r="F142" s="5">
        <v>0</v>
      </c>
      <c r="G142" s="5">
        <v>0</v>
      </c>
      <c r="H142" s="5">
        <f t="shared" si="15"/>
        <v>0</v>
      </c>
      <c r="I142" s="16"/>
    </row>
    <row r="143" spans="1:9" x14ac:dyDescent="0.25">
      <c r="A143" s="6"/>
      <c r="B143" s="7" t="s">
        <v>70</v>
      </c>
      <c r="C143" s="5">
        <v>0</v>
      </c>
      <c r="D143" s="5">
        <v>0</v>
      </c>
      <c r="E143" s="8">
        <f t="shared" si="14"/>
        <v>0</v>
      </c>
      <c r="F143" s="5">
        <v>0</v>
      </c>
      <c r="G143" s="5">
        <v>0</v>
      </c>
      <c r="H143" s="5">
        <f t="shared" si="15"/>
        <v>0</v>
      </c>
      <c r="I143" s="16"/>
    </row>
    <row r="144" spans="1:9" x14ac:dyDescent="0.25">
      <c r="A144" s="6"/>
      <c r="B144" s="7" t="s">
        <v>71</v>
      </c>
      <c r="C144" s="5">
        <v>0</v>
      </c>
      <c r="D144" s="5">
        <v>0</v>
      </c>
      <c r="E144" s="8">
        <f t="shared" si="14"/>
        <v>0</v>
      </c>
      <c r="F144" s="5">
        <v>0</v>
      </c>
      <c r="G144" s="5">
        <v>0</v>
      </c>
      <c r="H144" s="5">
        <f t="shared" si="15"/>
        <v>0</v>
      </c>
      <c r="I144" s="16"/>
    </row>
    <row r="145" spans="1:9" x14ac:dyDescent="0.25">
      <c r="A145" s="6"/>
      <c r="B145" s="7" t="s">
        <v>72</v>
      </c>
      <c r="C145" s="5">
        <v>0</v>
      </c>
      <c r="D145" s="5">
        <v>0</v>
      </c>
      <c r="E145" s="8">
        <f t="shared" si="14"/>
        <v>0</v>
      </c>
      <c r="F145" s="5">
        <v>0</v>
      </c>
      <c r="G145" s="5">
        <v>0</v>
      </c>
      <c r="H145" s="5">
        <f t="shared" si="15"/>
        <v>0</v>
      </c>
      <c r="I145" s="16"/>
    </row>
    <row r="146" spans="1:9" x14ac:dyDescent="0.25">
      <c r="A146" s="25" t="s">
        <v>73</v>
      </c>
      <c r="B146" s="26"/>
      <c r="C146" s="5">
        <v>0</v>
      </c>
      <c r="D146" s="5">
        <v>0</v>
      </c>
      <c r="E146" s="8">
        <v>0</v>
      </c>
      <c r="F146" s="5">
        <v>0</v>
      </c>
      <c r="G146" s="5">
        <v>0</v>
      </c>
      <c r="H146" s="5">
        <v>0</v>
      </c>
      <c r="I146" s="16"/>
    </row>
    <row r="147" spans="1:9" x14ac:dyDescent="0.25">
      <c r="A147" s="6"/>
      <c r="B147" s="7" t="s">
        <v>74</v>
      </c>
      <c r="C147" s="5">
        <v>0</v>
      </c>
      <c r="D147" s="5">
        <v>0</v>
      </c>
      <c r="E147" s="8">
        <f t="shared" si="14"/>
        <v>0</v>
      </c>
      <c r="F147" s="5">
        <v>0</v>
      </c>
      <c r="G147" s="5">
        <v>0</v>
      </c>
      <c r="H147" s="5">
        <f t="shared" si="15"/>
        <v>0</v>
      </c>
      <c r="I147" s="16"/>
    </row>
    <row r="148" spans="1:9" x14ac:dyDescent="0.25">
      <c r="A148" s="6"/>
      <c r="B148" s="7" t="s">
        <v>75</v>
      </c>
      <c r="C148" s="5">
        <v>0</v>
      </c>
      <c r="D148" s="5">
        <v>0</v>
      </c>
      <c r="E148" s="8">
        <f t="shared" si="14"/>
        <v>0</v>
      </c>
      <c r="F148" s="5">
        <v>0</v>
      </c>
      <c r="G148" s="5">
        <v>0</v>
      </c>
      <c r="H148" s="5">
        <f t="shared" si="15"/>
        <v>0</v>
      </c>
      <c r="I148" s="16"/>
    </row>
    <row r="149" spans="1:9" x14ac:dyDescent="0.25">
      <c r="A149" s="6"/>
      <c r="B149" s="7" t="s">
        <v>76</v>
      </c>
      <c r="C149" s="5">
        <v>0</v>
      </c>
      <c r="D149" s="5">
        <v>0</v>
      </c>
      <c r="E149" s="8">
        <f t="shared" si="14"/>
        <v>0</v>
      </c>
      <c r="F149" s="5">
        <v>0</v>
      </c>
      <c r="G149" s="5">
        <v>0</v>
      </c>
      <c r="H149" s="5">
        <f t="shared" si="15"/>
        <v>0</v>
      </c>
      <c r="I149" s="16"/>
    </row>
    <row r="150" spans="1:9" x14ac:dyDescent="0.25">
      <c r="A150" s="25" t="s">
        <v>77</v>
      </c>
      <c r="B150" s="26"/>
      <c r="C150" s="5">
        <v>0</v>
      </c>
      <c r="D150" s="5">
        <v>0</v>
      </c>
      <c r="E150" s="8">
        <v>0</v>
      </c>
      <c r="F150" s="5">
        <v>0</v>
      </c>
      <c r="G150" s="5">
        <v>0</v>
      </c>
      <c r="H150" s="5">
        <v>0</v>
      </c>
      <c r="I150" s="16"/>
    </row>
    <row r="151" spans="1:9" x14ac:dyDescent="0.25">
      <c r="A151" s="6"/>
      <c r="B151" s="7" t="s">
        <v>78</v>
      </c>
      <c r="C151" s="5">
        <v>0</v>
      </c>
      <c r="D151" s="5">
        <v>0</v>
      </c>
      <c r="E151" s="8">
        <f t="shared" ref="E151:E157" si="21">+C151+D151</f>
        <v>0</v>
      </c>
      <c r="F151" s="5">
        <v>0</v>
      </c>
      <c r="G151" s="5">
        <v>0</v>
      </c>
      <c r="H151" s="5">
        <f t="shared" si="15"/>
        <v>0</v>
      </c>
      <c r="I151" s="16"/>
    </row>
    <row r="152" spans="1:9" x14ac:dyDescent="0.25">
      <c r="A152" s="6"/>
      <c r="B152" s="7" t="s">
        <v>79</v>
      </c>
      <c r="C152" s="5">
        <v>0</v>
      </c>
      <c r="D152" s="5">
        <v>0</v>
      </c>
      <c r="E152" s="8">
        <f t="shared" si="21"/>
        <v>0</v>
      </c>
      <c r="F152" s="5">
        <v>0</v>
      </c>
      <c r="G152" s="5">
        <v>0</v>
      </c>
      <c r="H152" s="5">
        <f t="shared" si="15"/>
        <v>0</v>
      </c>
      <c r="I152" s="16"/>
    </row>
    <row r="153" spans="1:9" x14ac:dyDescent="0.25">
      <c r="A153" s="6"/>
      <c r="B153" s="7" t="s">
        <v>80</v>
      </c>
      <c r="C153" s="5">
        <v>0</v>
      </c>
      <c r="D153" s="5">
        <v>0</v>
      </c>
      <c r="E153" s="8">
        <f t="shared" si="21"/>
        <v>0</v>
      </c>
      <c r="F153" s="5">
        <v>0</v>
      </c>
      <c r="G153" s="5">
        <v>0</v>
      </c>
      <c r="H153" s="5">
        <f t="shared" ref="H153:H157" si="22">+E153-F153</f>
        <v>0</v>
      </c>
      <c r="I153" s="16"/>
    </row>
    <row r="154" spans="1:9" x14ac:dyDescent="0.25">
      <c r="A154" s="6"/>
      <c r="B154" s="7" t="s">
        <v>81</v>
      </c>
      <c r="C154" s="5">
        <v>0</v>
      </c>
      <c r="D154" s="5">
        <v>0</v>
      </c>
      <c r="E154" s="8">
        <f t="shared" si="21"/>
        <v>0</v>
      </c>
      <c r="F154" s="5">
        <v>0</v>
      </c>
      <c r="G154" s="5">
        <v>0</v>
      </c>
      <c r="H154" s="5">
        <f t="shared" si="22"/>
        <v>0</v>
      </c>
      <c r="I154" s="16"/>
    </row>
    <row r="155" spans="1:9" x14ac:dyDescent="0.25">
      <c r="A155" s="6"/>
      <c r="B155" s="7" t="s">
        <v>82</v>
      </c>
      <c r="C155" s="5">
        <v>0</v>
      </c>
      <c r="D155" s="5">
        <v>0</v>
      </c>
      <c r="E155" s="8">
        <f t="shared" si="21"/>
        <v>0</v>
      </c>
      <c r="F155" s="5">
        <v>0</v>
      </c>
      <c r="G155" s="5">
        <v>0</v>
      </c>
      <c r="H155" s="5">
        <f t="shared" si="22"/>
        <v>0</v>
      </c>
      <c r="I155" s="16"/>
    </row>
    <row r="156" spans="1:9" x14ac:dyDescent="0.25">
      <c r="A156" s="6"/>
      <c r="B156" s="7" t="s">
        <v>83</v>
      </c>
      <c r="C156" s="5">
        <v>0</v>
      </c>
      <c r="D156" s="5">
        <v>0</v>
      </c>
      <c r="E156" s="8">
        <f t="shared" si="21"/>
        <v>0</v>
      </c>
      <c r="F156" s="5">
        <v>0</v>
      </c>
      <c r="G156" s="5">
        <v>0</v>
      </c>
      <c r="H156" s="5">
        <f t="shared" si="22"/>
        <v>0</v>
      </c>
      <c r="I156" s="16"/>
    </row>
    <row r="157" spans="1:9" x14ac:dyDescent="0.25">
      <c r="A157" s="6"/>
      <c r="B157" s="7" t="s">
        <v>84</v>
      </c>
      <c r="C157" s="5">
        <v>0</v>
      </c>
      <c r="D157" s="5">
        <v>0</v>
      </c>
      <c r="E157" s="8">
        <f t="shared" si="21"/>
        <v>0</v>
      </c>
      <c r="F157" s="5">
        <v>0</v>
      </c>
      <c r="G157" s="5">
        <v>0</v>
      </c>
      <c r="H157" s="5">
        <f t="shared" si="22"/>
        <v>0</v>
      </c>
      <c r="I157" s="16"/>
    </row>
    <row r="158" spans="1:9" x14ac:dyDescent="0.25">
      <c r="A158" s="6"/>
      <c r="B158" s="7"/>
      <c r="C158" s="5"/>
      <c r="D158" s="5"/>
      <c r="E158" s="8"/>
      <c r="F158" s="5"/>
      <c r="G158" s="5"/>
      <c r="H158" s="5"/>
      <c r="I158" s="16"/>
    </row>
    <row r="159" spans="1:9" ht="15.75" thickBot="1" x14ac:dyDescent="0.3">
      <c r="A159" s="21" t="s">
        <v>86</v>
      </c>
      <c r="B159" s="22"/>
      <c r="C159" s="19">
        <f>C9+C84</f>
        <v>4456233074</v>
      </c>
      <c r="D159" s="19">
        <f>D9+D84</f>
        <v>77882281</v>
      </c>
      <c r="E159" s="19">
        <f>E9+E84</f>
        <v>4534115355</v>
      </c>
      <c r="F159" s="20">
        <f>F9+F84</f>
        <v>1890795943</v>
      </c>
      <c r="G159" s="19">
        <f t="shared" ref="G159" si="23">G9+G84</f>
        <v>1887765919</v>
      </c>
      <c r="H159" s="19">
        <f>H9+H84</f>
        <v>2643319412</v>
      </c>
      <c r="I159" s="1"/>
    </row>
    <row r="160" spans="1:9" x14ac:dyDescent="0.25">
      <c r="A160" s="1"/>
      <c r="B160" s="1"/>
      <c r="C160" s="14"/>
      <c r="D160" s="14"/>
      <c r="E160" s="14"/>
      <c r="F160" s="14"/>
      <c r="G160" s="14"/>
      <c r="H160" s="14"/>
      <c r="I160" s="1"/>
    </row>
    <row r="161" spans="1:9" x14ac:dyDescent="0.25">
      <c r="A161" s="1"/>
      <c r="B161" s="1"/>
      <c r="C161" s="14"/>
      <c r="D161" s="14"/>
      <c r="E161" s="14"/>
      <c r="F161" s="14"/>
      <c r="G161" s="14"/>
      <c r="H161" s="14"/>
      <c r="I161" s="1"/>
    </row>
    <row r="162" spans="1:9" x14ac:dyDescent="0.25">
      <c r="A162" s="1"/>
      <c r="C162" s="14"/>
      <c r="D162" s="14"/>
      <c r="E162" s="15"/>
      <c r="F162" s="15"/>
      <c r="G162" s="15"/>
      <c r="H162" s="15"/>
      <c r="I162" s="1"/>
    </row>
    <row r="163" spans="1:9" x14ac:dyDescent="0.25">
      <c r="A163" s="1"/>
      <c r="C163" s="14"/>
      <c r="D163" s="14"/>
      <c r="E163" s="15"/>
      <c r="F163" s="15"/>
      <c r="G163" s="15"/>
      <c r="H163" s="15"/>
      <c r="I163" s="1"/>
    </row>
    <row r="164" spans="1:9" x14ac:dyDescent="0.25">
      <c r="A164" s="1"/>
      <c r="C164" s="14"/>
      <c r="D164" s="14"/>
      <c r="E164" s="15"/>
      <c r="F164" s="15"/>
      <c r="G164" s="15"/>
      <c r="H164" s="15"/>
      <c r="I164" s="1"/>
    </row>
    <row r="165" spans="1:9" x14ac:dyDescent="0.25">
      <c r="A165" s="1"/>
      <c r="C165" s="14"/>
      <c r="D165" s="14"/>
      <c r="E165" s="15"/>
      <c r="F165" s="15"/>
      <c r="G165" s="15"/>
      <c r="H165" s="15"/>
      <c r="I165" s="1"/>
    </row>
    <row r="166" spans="1:9" x14ac:dyDescent="0.25">
      <c r="A166" s="1"/>
      <c r="C166" s="14"/>
      <c r="D166" s="14"/>
      <c r="E166" s="15"/>
      <c r="F166" s="15"/>
      <c r="G166" s="15"/>
      <c r="H166" s="15"/>
      <c r="I166" s="1"/>
    </row>
    <row r="167" spans="1:9" x14ac:dyDescent="0.25">
      <c r="C167" s="15"/>
      <c r="D167" s="15"/>
      <c r="E167" s="15"/>
      <c r="F167" s="15"/>
      <c r="G167" s="15"/>
      <c r="H167" s="15" t="s">
        <v>87</v>
      </c>
    </row>
    <row r="168" spans="1:9" x14ac:dyDescent="0.25">
      <c r="C168" s="15"/>
      <c r="D168" s="15"/>
      <c r="E168" s="15"/>
      <c r="F168" s="15"/>
      <c r="G168" s="15"/>
      <c r="H168" s="15"/>
    </row>
    <row r="169" spans="1:9" x14ac:dyDescent="0.25">
      <c r="C169" s="15"/>
      <c r="D169" s="15"/>
      <c r="E169" s="15"/>
      <c r="F169" s="15"/>
      <c r="G169" s="15"/>
      <c r="H169" s="15"/>
    </row>
    <row r="170" spans="1:9" x14ac:dyDescent="0.25">
      <c r="C170" s="15"/>
      <c r="D170" s="15"/>
      <c r="E170" s="15"/>
      <c r="F170" s="15"/>
      <c r="G170" s="15"/>
      <c r="H170" s="15"/>
    </row>
    <row r="171" spans="1:9" x14ac:dyDescent="0.25">
      <c r="C171" s="15"/>
      <c r="D171" s="15"/>
      <c r="E171" s="15"/>
      <c r="F171" s="15"/>
      <c r="G171" s="15"/>
      <c r="H171" s="15"/>
    </row>
    <row r="172" spans="1:9" x14ac:dyDescent="0.25">
      <c r="C172" s="15"/>
      <c r="D172" s="15"/>
      <c r="E172" s="15"/>
      <c r="F172" s="15"/>
      <c r="G172" s="15"/>
      <c r="H172" s="15"/>
    </row>
    <row r="173" spans="1:9" x14ac:dyDescent="0.25">
      <c r="C173" s="15"/>
      <c r="D173" s="15"/>
      <c r="E173" s="15"/>
      <c r="F173" s="15"/>
      <c r="G173" s="15"/>
      <c r="H173" s="15"/>
    </row>
    <row r="174" spans="1:9" x14ac:dyDescent="0.25">
      <c r="C174" s="15"/>
      <c r="D174" s="15"/>
      <c r="E174" s="15"/>
      <c r="F174" s="15"/>
      <c r="G174" s="15"/>
      <c r="H174" s="15"/>
    </row>
  </sheetData>
  <mergeCells count="31">
    <mergeCell ref="A18:B18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03:B103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85:B85"/>
    <mergeCell ref="A93:B93"/>
    <mergeCell ref="A159:B159"/>
    <mergeCell ref="A113:B113"/>
    <mergeCell ref="A123:B123"/>
    <mergeCell ref="A133:B133"/>
    <mergeCell ref="A137:B137"/>
    <mergeCell ref="A146:B146"/>
    <mergeCell ref="A150:B150"/>
  </mergeCells>
  <printOptions horizontalCentered="1"/>
  <pageMargins left="0" right="3.937007874015748E-2" top="0.35433070866141736" bottom="0.35" header="0.31496062992125984" footer="0.31496062992125984"/>
  <pageSetup paperSize="152" scale="58" orientation="portrait" r:id="rId1"/>
  <rowBreaks count="2" manualBreakCount="2">
    <brk id="82" max="7" man="1"/>
    <brk id="16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2020-07-09T17:46:26Z</cp:lastPrinted>
  <dcterms:created xsi:type="dcterms:W3CDTF">2020-07-07T19:51:56Z</dcterms:created>
  <dcterms:modified xsi:type="dcterms:W3CDTF">2020-07-09T17:46:32Z</dcterms:modified>
</cp:coreProperties>
</file>